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20DEE24-7670-47A8-B5C9-8CC9799057A9}" xr6:coauthVersionLast="38" xr6:coauthVersionMax="38" xr10:uidLastSave="{00000000-0000-0000-0000-000000000000}"/>
  <bookViews>
    <workbookView xWindow="0" yWindow="0" windowWidth="20490" windowHeight="7545" xr2:uid="{F9BC7894-35DE-48A8-ABA7-3656162A75A3}"/>
  </bookViews>
  <sheets>
    <sheet name="Costos" sheetId="2" r:id="rId1"/>
    <sheet name="Proyecto" sheetId="3" r:id="rId2"/>
    <sheet name="Equipo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4" i="3"/>
  <c r="J26" i="3"/>
  <c r="J28" i="3"/>
  <c r="J29" i="3"/>
  <c r="J30" i="3"/>
  <c r="J31" i="3"/>
  <c r="J34" i="3"/>
  <c r="J35" i="3"/>
  <c r="J36" i="3"/>
  <c r="J37" i="3"/>
  <c r="J38" i="3"/>
  <c r="J39" i="3"/>
  <c r="J4" i="3"/>
  <c r="I27" i="3" l="1"/>
  <c r="J27" i="3" s="1"/>
  <c r="I40" i="3"/>
  <c r="J40" i="3" s="1"/>
  <c r="I41" i="3"/>
  <c r="J41" i="3" s="1"/>
  <c r="I32" i="3"/>
  <c r="J32" i="3" s="1"/>
  <c r="I33" i="3"/>
  <c r="J33" i="3" s="1"/>
  <c r="I22" i="3"/>
  <c r="J22" i="3" s="1"/>
  <c r="I23" i="3"/>
  <c r="J23" i="3" s="1"/>
  <c r="I21" i="3"/>
  <c r="I24" i="3"/>
  <c r="I25" i="3"/>
  <c r="J25" i="3" s="1"/>
  <c r="I26" i="3"/>
  <c r="I28" i="3"/>
  <c r="I29" i="3"/>
  <c r="I30" i="3"/>
  <c r="I31" i="3"/>
  <c r="C23" i="2" l="1"/>
  <c r="M9" i="2"/>
  <c r="C24" i="2"/>
  <c r="I11" i="3"/>
  <c r="I18" i="3"/>
  <c r="I19" i="3"/>
  <c r="I20" i="3"/>
  <c r="I34" i="3"/>
  <c r="I35" i="3"/>
  <c r="I36" i="3"/>
  <c r="I37" i="3"/>
  <c r="I38" i="3"/>
  <c r="I39" i="3"/>
  <c r="I12" i="3"/>
  <c r="C22" i="2"/>
  <c r="I5" i="3" l="1"/>
  <c r="I6" i="3"/>
  <c r="I7" i="3"/>
  <c r="I8" i="3"/>
  <c r="I9" i="3"/>
  <c r="I10" i="3"/>
  <c r="I13" i="3"/>
  <c r="I14" i="3"/>
  <c r="I15" i="3"/>
  <c r="I16" i="3"/>
  <c r="I17" i="3"/>
  <c r="I4" i="3"/>
  <c r="I44" i="3" l="1"/>
  <c r="E10" i="2"/>
  <c r="E9" i="2" l="1"/>
  <c r="J11" i="2"/>
  <c r="E8" i="2"/>
  <c r="J10" i="2"/>
  <c r="O5" i="2"/>
  <c r="O6" i="2"/>
  <c r="O7" i="2"/>
  <c r="O8" i="2"/>
  <c r="O4" i="2"/>
  <c r="J9" i="2"/>
  <c r="E7" i="2"/>
  <c r="O10" i="2" l="1"/>
  <c r="J5" i="2"/>
  <c r="J6" i="2"/>
  <c r="J7" i="2"/>
  <c r="J8" i="2"/>
  <c r="J4" i="2"/>
  <c r="E5" i="2"/>
  <c r="E6" i="2"/>
  <c r="E4" i="2"/>
  <c r="J13" i="2" l="1"/>
  <c r="E12" i="2"/>
  <c r="C16" i="2" l="1"/>
  <c r="C18" i="2" s="1"/>
  <c r="C19" i="2" s="1"/>
</calcChain>
</file>

<file path=xl/sharedStrings.xml><?xml version="1.0" encoding="utf-8"?>
<sst xmlns="http://schemas.openxmlformats.org/spreadsheetml/2006/main" count="96" uniqueCount="92">
  <si>
    <t>Costos iniciales</t>
  </si>
  <si>
    <t>Cantidad</t>
  </si>
  <si>
    <t>Costo unitario</t>
  </si>
  <si>
    <t>Total</t>
  </si>
  <si>
    <t>Costos de Operación</t>
  </si>
  <si>
    <t>Cantidad/Mes</t>
  </si>
  <si>
    <t xml:space="preserve">costo </t>
  </si>
  <si>
    <t xml:space="preserve">total </t>
  </si>
  <si>
    <t>Nomina</t>
  </si>
  <si>
    <t>horas asignadas</t>
  </si>
  <si>
    <t>costo/hora</t>
  </si>
  <si>
    <t>total</t>
  </si>
  <si>
    <t>Computadora</t>
  </si>
  <si>
    <t xml:space="preserve">Servidor </t>
  </si>
  <si>
    <t>Nikita Pashkov</t>
  </si>
  <si>
    <t>Escritorio</t>
  </si>
  <si>
    <t xml:space="preserve">Internet </t>
  </si>
  <si>
    <t>Rubén Gonzalez Diaz</t>
  </si>
  <si>
    <t>Sillas</t>
  </si>
  <si>
    <t xml:space="preserve">Renta del establecimiento </t>
  </si>
  <si>
    <t>Ramiro</t>
  </si>
  <si>
    <t>Impresora</t>
  </si>
  <si>
    <t xml:space="preserve">Electricidad </t>
  </si>
  <si>
    <t>Daniel</t>
  </si>
  <si>
    <t>Archivero</t>
  </si>
  <si>
    <t xml:space="preserve">Servicio de Agua </t>
  </si>
  <si>
    <t>Miguel Angel Hernádez Ramirez</t>
  </si>
  <si>
    <t>Organizador de cajon</t>
  </si>
  <si>
    <t>Papel (Paquete 500)</t>
  </si>
  <si>
    <t>Licencias</t>
  </si>
  <si>
    <t>Toner</t>
  </si>
  <si>
    <t>TOTAL</t>
  </si>
  <si>
    <t>Carpeta</t>
  </si>
  <si>
    <t>Costos Totales</t>
  </si>
  <si>
    <t>Factor de ganacia</t>
  </si>
  <si>
    <t>Ganancia</t>
  </si>
  <si>
    <t>Costo total del sistema</t>
  </si>
  <si>
    <t>1) ¿Cuánto cuesta el sistema?</t>
  </si>
  <si>
    <t>2) ¿Cuánto tiempo lo entregan?</t>
  </si>
  <si>
    <t>3) ¿Cuánto obtendrá de ganancia la empresa</t>
  </si>
  <si>
    <t>Tarea</t>
  </si>
  <si>
    <t>Tiempo en horas</t>
  </si>
  <si>
    <t xml:space="preserve">Responsable </t>
  </si>
  <si>
    <t>Ruben</t>
  </si>
  <si>
    <t>Nikita</t>
  </si>
  <si>
    <t xml:space="preserve">Ramiro </t>
  </si>
  <si>
    <t>Dan</t>
  </si>
  <si>
    <t>Miguel Angel</t>
  </si>
  <si>
    <t>Promedio</t>
  </si>
  <si>
    <t>En minutos</t>
  </si>
  <si>
    <t xml:space="preserve">Diseñar el logo </t>
  </si>
  <si>
    <t xml:space="preserve">Elección de tecnologias </t>
  </si>
  <si>
    <t>Definir entidades y atributos</t>
  </si>
  <si>
    <t>Crear relaciones entre entidades</t>
  </si>
  <si>
    <t>Normalizacion de  base de datos</t>
  </si>
  <si>
    <t>Diseño de pantalla de login</t>
  </si>
  <si>
    <t>Definir vistas de los tipos de usuarios</t>
  </si>
  <si>
    <t>Mockups de registro de clientes</t>
  </si>
  <si>
    <t>Diseño de componentes de la interfaz gráfica</t>
  </si>
  <si>
    <t>Crear formularios de registro administradores</t>
  </si>
  <si>
    <t>Crear formularios de registro clientes</t>
  </si>
  <si>
    <t>Crear formulario de registro de productos</t>
  </si>
  <si>
    <t>Crear formulario de modificacion de Usuarios</t>
  </si>
  <si>
    <t>Crear formulario de modificar productos</t>
  </si>
  <si>
    <t>Diseño del menu de clientes</t>
  </si>
  <si>
    <t>Creacion de interfaces de registro de clientes</t>
  </si>
  <si>
    <t>Diseño de listado de productos</t>
  </si>
  <si>
    <t>Diseño de página del producto</t>
  </si>
  <si>
    <t xml:space="preserve">Modulo de Busqueda de productos </t>
  </si>
  <si>
    <t>Eliminación de Productos</t>
  </si>
  <si>
    <t>Diseño del carrito</t>
  </si>
  <si>
    <t xml:space="preserve">Agregar y borrar al carrito </t>
  </si>
  <si>
    <t>Diseño de página de pago </t>
  </si>
  <si>
    <t>Agregar métodos de pago</t>
  </si>
  <si>
    <t>Mockups de registro de Administrador</t>
  </si>
  <si>
    <t>Diseño del menu de Administrador</t>
  </si>
  <si>
    <t>Creacion de interfaces de registro de administrador</t>
  </si>
  <si>
    <t>Diseño de listado de Clientes</t>
  </si>
  <si>
    <t xml:space="preserve">Modulo de Busqueda de clientes </t>
  </si>
  <si>
    <t>Eliminación de clientes</t>
  </si>
  <si>
    <t>Diseño de los reportes</t>
  </si>
  <si>
    <t>Formulario de consulta para reporte</t>
  </si>
  <si>
    <t>Vista de reportes de ventas </t>
  </si>
  <si>
    <t>Graficos del reporte por fecha</t>
  </si>
  <si>
    <t>Graficos del reporte por cliente</t>
  </si>
  <si>
    <t>Generar reportes en PDF</t>
  </si>
  <si>
    <t>Validación de formularios del cliente</t>
  </si>
  <si>
    <t>Validación de formularios del administrador</t>
  </si>
  <si>
    <t>INTEGRANTES</t>
  </si>
  <si>
    <t>Ramiro Javier Medina Uribe</t>
  </si>
  <si>
    <t>Carlos Daniel</t>
  </si>
  <si>
    <t>Miguel Angel Hernández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</si>
</sst>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2"/>
      <color theme="0"/>
      <name val="Bookman Old Style"/>
      <family val="1"/>
    </font>
    <font>
      <sz val="12"/>
      <color theme="1"/>
      <name val="Calibri"/>
      <family val="2"/>
      <scheme val="minor"/>
    </font>
    <font>
      <sz val="12"/>
      <name val="Bookman Old Style"/>
      <family val="1"/>
    </font>
    <font>
      <sz val="9"/>
      <color rgb="FF000000"/>
      <name val="Arial"/>
      <charset val="1"/>
    </font>
    <font>
      <sz val="11"/>
      <color theme="1"/>
      <name val="Book Antiqua"/>
    </font>
    <font>
      <sz val="12"/>
      <color theme="0"/>
      <name val="Book Antiqua"/>
    </font>
    <font>
      <sz val="11"/>
      <color rgb="FF806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2" fillId="0" borderId="0" xfId="1" applyFont="1"/>
    <xf numFmtId="44" fontId="4" fillId="2" borderId="1" xfId="1" applyFont="1" applyFill="1" applyBorder="1" applyAlignment="1">
      <alignment horizontal="center" vertical="center"/>
    </xf>
    <xf numFmtId="44" fontId="2" fillId="0" borderId="1" xfId="1" applyFont="1" applyBorder="1"/>
    <xf numFmtId="0" fontId="2" fillId="0" borderId="1" xfId="1" applyNumberFormat="1" applyFont="1" applyBorder="1"/>
    <xf numFmtId="44" fontId="2" fillId="3" borderId="1" xfId="1" applyFont="1" applyFill="1" applyBorder="1"/>
    <xf numFmtId="4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2" borderId="8" xfId="0" applyFont="1" applyFill="1" applyBorder="1" applyAlignment="1">
      <alignment horizontal="center" vertical="center"/>
    </xf>
    <xf numFmtId="0" fontId="0" fillId="0" borderId="9" xfId="0" applyBorder="1"/>
    <xf numFmtId="0" fontId="2" fillId="0" borderId="2" xfId="1" applyNumberFormat="1" applyFont="1" applyBorder="1"/>
    <xf numFmtId="0" fontId="2" fillId="0" borderId="4" xfId="1" applyNumberFormat="1" applyFont="1" applyBorder="1"/>
    <xf numFmtId="0" fontId="2" fillId="0" borderId="8" xfId="0" applyFont="1" applyBorder="1"/>
    <xf numFmtId="0" fontId="2" fillId="0" borderId="9" xfId="0" applyFont="1" applyBorder="1"/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8" fillId="0" borderId="9" xfId="0" applyFont="1" applyBorder="1"/>
    <xf numFmtId="0" fontId="8" fillId="0" borderId="7" xfId="0" applyFont="1" applyBorder="1"/>
    <xf numFmtId="0" fontId="8" fillId="0" borderId="10" xfId="0" applyFont="1" applyBorder="1"/>
    <xf numFmtId="0" fontId="8" fillId="0" borderId="1" xfId="0" applyFont="1" applyBorder="1"/>
    <xf numFmtId="0" fontId="8" fillId="0" borderId="8" xfId="0" applyFont="1" applyBorder="1"/>
    <xf numFmtId="0" fontId="8" fillId="0" borderId="12" xfId="0" applyFont="1" applyBorder="1"/>
    <xf numFmtId="0" fontId="7" fillId="0" borderId="9" xfId="0" applyFont="1" applyBorder="1"/>
    <xf numFmtId="44" fontId="2" fillId="0" borderId="9" xfId="0" applyNumberFormat="1" applyFont="1" applyBorder="1"/>
    <xf numFmtId="0" fontId="2" fillId="0" borderId="9" xfId="1" applyNumberFormat="1" applyFont="1" applyBorder="1"/>
    <xf numFmtId="0" fontId="2" fillId="0" borderId="14" xfId="1" applyNumberFormat="1" applyFont="1" applyBorder="1"/>
    <xf numFmtId="0" fontId="2" fillId="0" borderId="8" xfId="1" applyNumberFormat="1" applyFont="1" applyBorder="1"/>
    <xf numFmtId="0" fontId="2" fillId="0" borderId="15" xfId="1" applyNumberFormat="1" applyFont="1" applyBorder="1"/>
    <xf numFmtId="0" fontId="8" fillId="0" borderId="16" xfId="0" applyFont="1" applyBorder="1"/>
    <xf numFmtId="0" fontId="2" fillId="0" borderId="7" xfId="1" applyNumberFormat="1" applyFont="1" applyBorder="1"/>
    <xf numFmtId="0" fontId="2" fillId="0" borderId="17" xfId="1" applyNumberFormat="1" applyFont="1" applyBorder="1"/>
    <xf numFmtId="0" fontId="0" fillId="7" borderId="9" xfId="0" applyFill="1" applyBorder="1" applyAlignment="1">
      <alignment horizontal="center"/>
    </xf>
    <xf numFmtId="2" fontId="0" fillId="0" borderId="9" xfId="0" applyNumberFormat="1" applyBorder="1"/>
    <xf numFmtId="2" fontId="0" fillId="0" borderId="5" xfId="0" applyNumberFormat="1" applyBorder="1"/>
    <xf numFmtId="0" fontId="10" fillId="8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4" fillId="4" borderId="0" xfId="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0" fontId="2" fillId="0" borderId="5" xfId="0" applyFont="1" applyBorder="1"/>
    <xf numFmtId="0" fontId="7" fillId="6" borderId="1" xfId="0" applyFont="1" applyFill="1" applyBorder="1" applyAlignment="1">
      <alignment wrapText="1"/>
    </xf>
    <xf numFmtId="44" fontId="2" fillId="0" borderId="1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9E78-E892-499B-B27D-1B8091ECE1DB}">
  <dimension ref="A2:Y26"/>
  <sheetViews>
    <sheetView tabSelected="1" topLeftCell="A4" zoomScaleNormal="100" workbookViewId="0">
      <selection activeCell="E22" sqref="E22"/>
    </sheetView>
  </sheetViews>
  <sheetFormatPr baseColWidth="10" defaultColWidth="11.42578125" defaultRowHeight="15" x14ac:dyDescent="0.25"/>
  <cols>
    <col min="1" max="1" width="11.42578125" style="1"/>
    <col min="2" max="2" width="28.42578125" style="1" customWidth="1"/>
    <col min="3" max="3" width="20.140625" style="1" customWidth="1"/>
    <col min="4" max="4" width="16.42578125" style="10" customWidth="1"/>
    <col min="5" max="5" width="15.7109375" style="10" customWidth="1"/>
    <col min="6" max="6" width="13" style="1" customWidth="1"/>
    <col min="7" max="7" width="35.140625" style="1" customWidth="1"/>
    <col min="8" max="8" width="19.140625" style="1" customWidth="1"/>
    <col min="9" max="9" width="17.42578125" style="10" customWidth="1"/>
    <col min="10" max="10" width="16.5703125" style="10" customWidth="1"/>
    <col min="11" max="11" width="11.42578125" style="1"/>
    <col min="12" max="12" width="36.140625" style="1" customWidth="1"/>
    <col min="13" max="13" width="18.85546875" style="1" customWidth="1"/>
    <col min="14" max="14" width="18.28515625" style="1" customWidth="1"/>
    <col min="15" max="15" width="14.42578125" style="10" customWidth="1"/>
    <col min="16" max="16" width="14.7109375" style="10" bestFit="1" customWidth="1"/>
    <col min="17" max="17" width="11.85546875" style="1" bestFit="1" customWidth="1"/>
    <col min="18" max="18" width="11.42578125" style="1"/>
    <col min="19" max="19" width="22.140625" style="1" customWidth="1"/>
    <col min="20" max="20" width="11.42578125" style="1"/>
    <col min="21" max="21" width="11.85546875" style="1" customWidth="1"/>
    <col min="22" max="25" width="11.42578125" style="1"/>
  </cols>
  <sheetData>
    <row r="2" spans="1:25" ht="12.75" customHeight="1" x14ac:dyDescent="0.25">
      <c r="N2" s="10"/>
      <c r="P2" s="1"/>
      <c r="Y2"/>
    </row>
    <row r="3" spans="1:25" s="9" customFormat="1" ht="35.25" customHeight="1" x14ac:dyDescent="0.25">
      <c r="A3" s="7"/>
      <c r="B3" s="6" t="s">
        <v>0</v>
      </c>
      <c r="C3" s="6" t="s">
        <v>1</v>
      </c>
      <c r="D3" s="11" t="s">
        <v>2</v>
      </c>
      <c r="E3" s="11" t="s">
        <v>3</v>
      </c>
      <c r="F3" s="8"/>
      <c r="G3" s="6" t="s">
        <v>4</v>
      </c>
      <c r="H3" s="6" t="s">
        <v>5</v>
      </c>
      <c r="I3" s="11" t="s">
        <v>6</v>
      </c>
      <c r="J3" s="11" t="s">
        <v>7</v>
      </c>
      <c r="K3" s="8"/>
      <c r="L3" s="6" t="s">
        <v>8</v>
      </c>
      <c r="M3" s="6" t="s">
        <v>9</v>
      </c>
      <c r="N3" s="11" t="s">
        <v>10</v>
      </c>
      <c r="O3" s="11" t="s">
        <v>11</v>
      </c>
      <c r="Q3" s="7"/>
      <c r="R3" s="7"/>
      <c r="S3" s="7"/>
      <c r="T3" s="7"/>
      <c r="U3" s="7"/>
      <c r="V3" s="7"/>
      <c r="W3" s="7"/>
      <c r="X3" s="7"/>
    </row>
    <row r="4" spans="1:25" x14ac:dyDescent="0.25">
      <c r="B4" s="2" t="s">
        <v>12</v>
      </c>
      <c r="C4" s="3">
        <v>5</v>
      </c>
      <c r="D4" s="12">
        <v>15000</v>
      </c>
      <c r="E4" s="12">
        <f>C4*D4</f>
        <v>75000</v>
      </c>
      <c r="F4" s="4"/>
      <c r="G4" s="2" t="s">
        <v>13</v>
      </c>
      <c r="H4" s="2">
        <v>1</v>
      </c>
      <c r="I4" s="12">
        <v>1800</v>
      </c>
      <c r="J4" s="12">
        <f>H4*I4</f>
        <v>1800</v>
      </c>
      <c r="K4" s="5"/>
      <c r="L4" s="2" t="s">
        <v>14</v>
      </c>
      <c r="M4" s="2">
        <v>100</v>
      </c>
      <c r="N4" s="12">
        <v>100</v>
      </c>
      <c r="O4" s="12">
        <f>M4*N4</f>
        <v>10000</v>
      </c>
      <c r="P4" s="1"/>
      <c r="Y4"/>
    </row>
    <row r="5" spans="1:25" x14ac:dyDescent="0.25">
      <c r="B5" s="2" t="s">
        <v>15</v>
      </c>
      <c r="C5" s="3">
        <v>5</v>
      </c>
      <c r="D5" s="12">
        <v>1500</v>
      </c>
      <c r="E5" s="12">
        <f t="shared" ref="E5:E10" si="0">C5*D5</f>
        <v>7500</v>
      </c>
      <c r="F5" s="4"/>
      <c r="G5" s="2" t="s">
        <v>16</v>
      </c>
      <c r="H5" s="2">
        <v>1</v>
      </c>
      <c r="I5" s="12">
        <v>700</v>
      </c>
      <c r="J5" s="12">
        <f t="shared" ref="J5:J11" si="1">H5*I5</f>
        <v>700</v>
      </c>
      <c r="K5" s="5"/>
      <c r="L5" s="2" t="s">
        <v>17</v>
      </c>
      <c r="M5" s="2">
        <v>100</v>
      </c>
      <c r="N5" s="12">
        <v>100</v>
      </c>
      <c r="O5" s="12">
        <f t="shared" ref="O5:O8" si="2">M5*N5</f>
        <v>10000</v>
      </c>
      <c r="P5" s="1"/>
      <c r="Y5"/>
    </row>
    <row r="6" spans="1:25" x14ac:dyDescent="0.25">
      <c r="B6" s="2" t="s">
        <v>18</v>
      </c>
      <c r="C6" s="3">
        <v>5</v>
      </c>
      <c r="D6" s="12">
        <v>1500</v>
      </c>
      <c r="E6" s="12">
        <f t="shared" si="0"/>
        <v>7500</v>
      </c>
      <c r="F6" s="4"/>
      <c r="G6" s="2" t="s">
        <v>19</v>
      </c>
      <c r="H6" s="2">
        <v>1</v>
      </c>
      <c r="I6" s="12">
        <v>5000</v>
      </c>
      <c r="J6" s="12">
        <f t="shared" si="1"/>
        <v>5000</v>
      </c>
      <c r="K6" s="5"/>
      <c r="L6" s="2" t="s">
        <v>20</v>
      </c>
      <c r="M6" s="2">
        <v>100</v>
      </c>
      <c r="N6" s="12">
        <v>100</v>
      </c>
      <c r="O6" s="12">
        <f t="shared" si="2"/>
        <v>10000</v>
      </c>
      <c r="P6" s="1"/>
      <c r="Y6"/>
    </row>
    <row r="7" spans="1:25" x14ac:dyDescent="0.25">
      <c r="B7" s="2" t="s">
        <v>21</v>
      </c>
      <c r="C7" s="2">
        <v>1</v>
      </c>
      <c r="D7" s="12">
        <v>2800</v>
      </c>
      <c r="E7" s="12">
        <f t="shared" si="0"/>
        <v>2800</v>
      </c>
      <c r="F7" s="5"/>
      <c r="G7" s="2" t="s">
        <v>22</v>
      </c>
      <c r="H7" s="2">
        <v>1</v>
      </c>
      <c r="I7" s="12">
        <v>300</v>
      </c>
      <c r="J7" s="12">
        <f t="shared" si="1"/>
        <v>300</v>
      </c>
      <c r="K7" s="5"/>
      <c r="L7" s="2" t="s">
        <v>23</v>
      </c>
      <c r="M7" s="2">
        <v>100</v>
      </c>
      <c r="N7" s="12">
        <v>100</v>
      </c>
      <c r="O7" s="12">
        <f t="shared" si="2"/>
        <v>10000</v>
      </c>
      <c r="P7" s="1"/>
      <c r="Y7"/>
    </row>
    <row r="8" spans="1:25" x14ac:dyDescent="0.25">
      <c r="B8" s="2" t="s">
        <v>24</v>
      </c>
      <c r="C8" s="2">
        <v>1</v>
      </c>
      <c r="D8" s="12">
        <v>1899</v>
      </c>
      <c r="E8" s="12">
        <f t="shared" si="0"/>
        <v>1899</v>
      </c>
      <c r="F8" s="5"/>
      <c r="G8" s="2" t="s">
        <v>25</v>
      </c>
      <c r="H8" s="2">
        <v>1</v>
      </c>
      <c r="I8" s="12">
        <v>200</v>
      </c>
      <c r="J8" s="12">
        <f t="shared" si="1"/>
        <v>200</v>
      </c>
      <c r="K8" s="5"/>
      <c r="L8" s="2" t="s">
        <v>26</v>
      </c>
      <c r="M8" s="2">
        <v>100</v>
      </c>
      <c r="N8" s="12">
        <v>100</v>
      </c>
      <c r="O8" s="12">
        <f t="shared" si="2"/>
        <v>10000</v>
      </c>
      <c r="P8" s="1"/>
      <c r="Y8"/>
    </row>
    <row r="9" spans="1:25" x14ac:dyDescent="0.25">
      <c r="B9" s="2" t="s">
        <v>27</v>
      </c>
      <c r="C9" s="2">
        <v>3</v>
      </c>
      <c r="D9" s="12">
        <v>250</v>
      </c>
      <c r="E9" s="12">
        <f t="shared" si="0"/>
        <v>750</v>
      </c>
      <c r="F9" s="5"/>
      <c r="G9" s="2" t="s">
        <v>28</v>
      </c>
      <c r="H9" s="2">
        <v>1</v>
      </c>
      <c r="I9" s="12">
        <v>80</v>
      </c>
      <c r="J9" s="12">
        <f t="shared" si="1"/>
        <v>80</v>
      </c>
      <c r="K9" s="5"/>
      <c r="L9" s="2"/>
      <c r="M9" s="2">
        <f>SUM(M4:M8)</f>
        <v>500</v>
      </c>
      <c r="N9" s="12"/>
      <c r="O9" s="12"/>
      <c r="P9" s="1"/>
      <c r="Y9"/>
    </row>
    <row r="10" spans="1:25" x14ac:dyDescent="0.25">
      <c r="B10" s="2" t="s">
        <v>29</v>
      </c>
      <c r="C10" s="2">
        <v>0</v>
      </c>
      <c r="D10" s="12">
        <v>0</v>
      </c>
      <c r="E10" s="12">
        <f t="shared" si="0"/>
        <v>0</v>
      </c>
      <c r="F10" s="5"/>
      <c r="G10" s="2" t="s">
        <v>30</v>
      </c>
      <c r="H10" s="2">
        <v>1</v>
      </c>
      <c r="I10" s="12">
        <v>250</v>
      </c>
      <c r="J10" s="12">
        <f t="shared" si="1"/>
        <v>250</v>
      </c>
      <c r="K10" s="5"/>
      <c r="L10" s="50" t="s">
        <v>31</v>
      </c>
      <c r="M10" s="51"/>
      <c r="N10" s="52"/>
      <c r="O10" s="14">
        <f>SUM(O4:O9)</f>
        <v>50000</v>
      </c>
      <c r="P10" s="1"/>
      <c r="Y10"/>
    </row>
    <row r="11" spans="1:25" x14ac:dyDescent="0.25">
      <c r="B11" s="2"/>
      <c r="C11" s="2"/>
      <c r="D11" s="12"/>
      <c r="E11" s="12"/>
      <c r="F11" s="5"/>
      <c r="G11" s="2" t="s">
        <v>32</v>
      </c>
      <c r="H11" s="2">
        <v>5</v>
      </c>
      <c r="I11" s="12">
        <v>10</v>
      </c>
      <c r="J11" s="12">
        <f t="shared" si="1"/>
        <v>50</v>
      </c>
      <c r="K11" s="5"/>
    </row>
    <row r="12" spans="1:25" x14ac:dyDescent="0.25">
      <c r="B12" s="50" t="s">
        <v>31</v>
      </c>
      <c r="C12" s="51"/>
      <c r="D12" s="52"/>
      <c r="E12" s="14">
        <f>SUM(E4:E11)</f>
        <v>95449</v>
      </c>
      <c r="F12" s="5"/>
      <c r="G12" s="2"/>
      <c r="H12" s="2"/>
      <c r="I12" s="12"/>
      <c r="J12" s="12"/>
    </row>
    <row r="13" spans="1:25" x14ac:dyDescent="0.25">
      <c r="G13" s="50" t="s">
        <v>31</v>
      </c>
      <c r="H13" s="51"/>
      <c r="I13" s="52"/>
      <c r="J13" s="14">
        <f>SUM(J4:J11)</f>
        <v>8380</v>
      </c>
    </row>
    <row r="16" spans="1:25" ht="15.75" x14ac:dyDescent="0.25">
      <c r="B16" s="6" t="s">
        <v>33</v>
      </c>
      <c r="C16" s="15">
        <f>SUM(E12,J13,O10)</f>
        <v>153829</v>
      </c>
      <c r="D16" s="1"/>
      <c r="E16" s="1"/>
      <c r="J16" s="1"/>
      <c r="L16" s="10"/>
      <c r="M16" s="10"/>
      <c r="O16" s="1"/>
      <c r="P16" s="1"/>
      <c r="W16"/>
      <c r="X16"/>
      <c r="Y16"/>
    </row>
    <row r="17" spans="2:25" ht="15.75" x14ac:dyDescent="0.25">
      <c r="B17" s="6" t="s">
        <v>34</v>
      </c>
      <c r="C17" s="16">
        <v>1</v>
      </c>
      <c r="O17" s="1"/>
      <c r="P17" s="1"/>
      <c r="T17"/>
      <c r="U17"/>
      <c r="V17"/>
      <c r="W17"/>
      <c r="X17"/>
      <c r="Y17"/>
    </row>
    <row r="18" spans="2:25" ht="15.75" x14ac:dyDescent="0.25">
      <c r="B18" s="6" t="s">
        <v>35</v>
      </c>
      <c r="C18" s="15">
        <f>C16*C17</f>
        <v>153829</v>
      </c>
      <c r="O18" s="1"/>
      <c r="P18" s="1"/>
      <c r="T18"/>
      <c r="U18"/>
      <c r="V18"/>
      <c r="W18"/>
      <c r="X18"/>
      <c r="Y18"/>
    </row>
    <row r="19" spans="2:25" ht="15.75" x14ac:dyDescent="0.25">
      <c r="B19" s="6" t="s">
        <v>36</v>
      </c>
      <c r="C19" s="15">
        <f>C18+C16</f>
        <v>307658</v>
      </c>
      <c r="O19" s="1"/>
      <c r="P19" s="1"/>
      <c r="T19"/>
      <c r="U19"/>
      <c r="V19"/>
      <c r="W19"/>
      <c r="X19"/>
      <c r="Y19"/>
    </row>
    <row r="20" spans="2:25" x14ac:dyDescent="0.25">
      <c r="O20" s="1"/>
      <c r="P20" s="1"/>
      <c r="T20"/>
      <c r="U20"/>
      <c r="V20"/>
      <c r="W20"/>
      <c r="X20"/>
      <c r="Y20"/>
    </row>
    <row r="21" spans="2:25" x14ac:dyDescent="0.25">
      <c r="O21" s="1"/>
      <c r="P21" s="1"/>
      <c r="T21"/>
      <c r="U21"/>
      <c r="V21"/>
      <c r="W21"/>
      <c r="X21"/>
      <c r="Y21"/>
    </row>
    <row r="22" spans="2:25" x14ac:dyDescent="0.25">
      <c r="B22" s="37" t="s">
        <v>37</v>
      </c>
      <c r="C22" s="38">
        <f>C19</f>
        <v>307658</v>
      </c>
      <c r="O22" s="1"/>
      <c r="P22" s="1"/>
      <c r="T22"/>
      <c r="U22"/>
      <c r="V22"/>
      <c r="W22"/>
      <c r="X22"/>
      <c r="Y22"/>
    </row>
    <row r="23" spans="2:25" x14ac:dyDescent="0.25">
      <c r="B23" s="56" t="s">
        <v>38</v>
      </c>
      <c r="C23" s="58">
        <f>M9</f>
        <v>500</v>
      </c>
      <c r="O23" s="1"/>
      <c r="P23" s="1"/>
      <c r="T23"/>
      <c r="U23"/>
      <c r="V23"/>
      <c r="W23"/>
      <c r="X23"/>
      <c r="Y23"/>
    </row>
    <row r="24" spans="2:25" ht="24.75" x14ac:dyDescent="0.25">
      <c r="B24" s="59" t="s">
        <v>39</v>
      </c>
      <c r="C24" s="60">
        <f>C18</f>
        <v>153829</v>
      </c>
      <c r="O24" s="1"/>
      <c r="P24" s="1"/>
      <c r="T24"/>
      <c r="U24"/>
      <c r="V24"/>
      <c r="W24"/>
      <c r="X24"/>
      <c r="Y24"/>
    </row>
    <row r="25" spans="2:25" x14ac:dyDescent="0.25">
      <c r="B25" s="57"/>
      <c r="C25" s="5"/>
      <c r="O25" s="1"/>
      <c r="P25" s="1"/>
      <c r="T25"/>
      <c r="U25"/>
      <c r="V25"/>
      <c r="W25"/>
      <c r="X25"/>
      <c r="Y25"/>
    </row>
    <row r="26" spans="2:25" x14ac:dyDescent="0.25">
      <c r="J26" s="1"/>
      <c r="N26" s="10"/>
      <c r="P26" s="1"/>
      <c r="Y26"/>
    </row>
  </sheetData>
  <mergeCells count="3">
    <mergeCell ref="G13:I13"/>
    <mergeCell ref="B12:D12"/>
    <mergeCell ref="L10:N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F2016-1D2B-438E-87E2-05ACEDDEECFD}">
  <dimension ref="A1:M44"/>
  <sheetViews>
    <sheetView topLeftCell="A16" workbookViewId="0">
      <selection activeCell="H48" sqref="H48"/>
    </sheetView>
  </sheetViews>
  <sheetFormatPr baseColWidth="10" defaultColWidth="11.42578125" defaultRowHeight="16.5" x14ac:dyDescent="0.3"/>
  <cols>
    <col min="2" max="2" width="4.28515625" hidden="1" customWidth="1"/>
    <col min="3" max="3" width="50.42578125" style="30" customWidth="1"/>
    <col min="4" max="4" width="8.28515625" customWidth="1"/>
    <col min="5" max="5" width="11.42578125" customWidth="1"/>
    <col min="6" max="6" width="8.140625" customWidth="1"/>
    <col min="7" max="7" width="10.5703125" customWidth="1"/>
    <col min="8" max="8" width="12.140625" customWidth="1"/>
    <col min="9" max="9" width="10.85546875" customWidth="1"/>
    <col min="10" max="10" width="14" customWidth="1"/>
    <col min="11" max="11" width="11.5703125" customWidth="1"/>
    <col min="12" max="12" width="13.28515625" customWidth="1"/>
    <col min="13" max="13" width="16.28515625" customWidth="1"/>
  </cols>
  <sheetData>
    <row r="1" spans="1:13" ht="27.75" customHeight="1" x14ac:dyDescent="0.3">
      <c r="A1" s="7"/>
    </row>
    <row r="2" spans="1:13" ht="15.75" x14ac:dyDescent="0.25">
      <c r="C2" s="54" t="s">
        <v>40</v>
      </c>
      <c r="D2" s="53" t="s">
        <v>41</v>
      </c>
      <c r="E2" s="53"/>
      <c r="F2" s="53"/>
      <c r="G2" s="53"/>
      <c r="H2" s="53"/>
      <c r="I2" s="53"/>
      <c r="M2" s="11" t="s">
        <v>42</v>
      </c>
    </row>
    <row r="3" spans="1:13" ht="15" x14ac:dyDescent="0.25">
      <c r="C3" s="55"/>
      <c r="D3" s="28" t="s">
        <v>43</v>
      </c>
      <c r="E3" s="26" t="s">
        <v>44</v>
      </c>
      <c r="F3" s="26" t="s">
        <v>45</v>
      </c>
      <c r="G3" s="26" t="s">
        <v>46</v>
      </c>
      <c r="H3" s="27" t="s">
        <v>47</v>
      </c>
      <c r="I3" s="46" t="s">
        <v>48</v>
      </c>
      <c r="J3" s="49" t="s">
        <v>49</v>
      </c>
      <c r="M3" s="2"/>
    </row>
    <row r="4" spans="1:13" x14ac:dyDescent="0.3">
      <c r="C4" s="34" t="s">
        <v>50</v>
      </c>
      <c r="D4" s="13">
        <v>2</v>
      </c>
      <c r="E4" s="13">
        <v>2</v>
      </c>
      <c r="F4" s="13">
        <v>2</v>
      </c>
      <c r="G4" s="13">
        <v>2</v>
      </c>
      <c r="H4" s="22">
        <v>2</v>
      </c>
      <c r="I4" s="47">
        <f>AVERAGE(D4:H4)</f>
        <v>2</v>
      </c>
      <c r="J4" s="21">
        <f t="shared" ref="J4:J41" si="0">I4*60</f>
        <v>120</v>
      </c>
      <c r="M4" s="2"/>
    </row>
    <row r="5" spans="1:13" x14ac:dyDescent="0.3">
      <c r="C5" s="34" t="s">
        <v>51</v>
      </c>
      <c r="D5" s="13">
        <v>2</v>
      </c>
      <c r="E5" s="13">
        <v>1</v>
      </c>
      <c r="F5" s="13">
        <v>2</v>
      </c>
      <c r="G5" s="13">
        <v>1</v>
      </c>
      <c r="H5" s="22">
        <v>2</v>
      </c>
      <c r="I5" s="47">
        <f t="shared" ref="I5:I41" si="1">AVERAGE(D5:H5)</f>
        <v>1.6</v>
      </c>
      <c r="J5" s="21">
        <f t="shared" si="0"/>
        <v>96</v>
      </c>
      <c r="M5" s="2"/>
    </row>
    <row r="6" spans="1:13" x14ac:dyDescent="0.3">
      <c r="C6" s="34" t="s">
        <v>52</v>
      </c>
      <c r="D6" s="13">
        <v>1</v>
      </c>
      <c r="E6" s="13">
        <v>2</v>
      </c>
      <c r="F6" s="13">
        <v>2</v>
      </c>
      <c r="G6" s="13">
        <v>1</v>
      </c>
      <c r="H6" s="22">
        <v>2</v>
      </c>
      <c r="I6" s="47">
        <f t="shared" si="1"/>
        <v>1.6</v>
      </c>
      <c r="J6" s="21">
        <f t="shared" si="0"/>
        <v>96</v>
      </c>
      <c r="M6" s="2"/>
    </row>
    <row r="7" spans="1:13" x14ac:dyDescent="0.3">
      <c r="C7" s="34" t="s">
        <v>53</v>
      </c>
      <c r="D7" s="13">
        <v>1</v>
      </c>
      <c r="E7" s="13">
        <v>2</v>
      </c>
      <c r="F7" s="13">
        <v>2</v>
      </c>
      <c r="G7" s="13">
        <v>1</v>
      </c>
      <c r="H7" s="22">
        <v>1</v>
      </c>
      <c r="I7" s="47">
        <f t="shared" si="1"/>
        <v>1.4</v>
      </c>
      <c r="J7" s="21">
        <f t="shared" si="0"/>
        <v>84</v>
      </c>
      <c r="M7" s="2"/>
    </row>
    <row r="8" spans="1:13" x14ac:dyDescent="0.3">
      <c r="C8" s="35" t="s">
        <v>54</v>
      </c>
      <c r="D8" s="13">
        <v>1</v>
      </c>
      <c r="E8" s="13">
        <v>1</v>
      </c>
      <c r="F8" s="13">
        <v>2</v>
      </c>
      <c r="G8" s="13">
        <v>1</v>
      </c>
      <c r="H8" s="22">
        <v>1</v>
      </c>
      <c r="I8" s="47">
        <f t="shared" si="1"/>
        <v>1.2</v>
      </c>
      <c r="J8" s="21">
        <f t="shared" si="0"/>
        <v>72</v>
      </c>
      <c r="M8" s="2"/>
    </row>
    <row r="9" spans="1:13" x14ac:dyDescent="0.3">
      <c r="C9" s="34" t="s">
        <v>55</v>
      </c>
      <c r="D9" s="23">
        <v>1.5</v>
      </c>
      <c r="E9" s="13">
        <v>2</v>
      </c>
      <c r="F9" s="13">
        <v>1</v>
      </c>
      <c r="G9" s="13">
        <v>2</v>
      </c>
      <c r="H9" s="22">
        <v>2</v>
      </c>
      <c r="I9" s="47">
        <f t="shared" si="1"/>
        <v>1.7</v>
      </c>
      <c r="J9" s="21">
        <f t="shared" si="0"/>
        <v>102</v>
      </c>
      <c r="M9" s="2"/>
    </row>
    <row r="10" spans="1:13" x14ac:dyDescent="0.3">
      <c r="C10" s="36" t="s">
        <v>56</v>
      </c>
      <c r="D10" s="13">
        <v>2</v>
      </c>
      <c r="E10" s="13">
        <v>2</v>
      </c>
      <c r="F10" s="13">
        <v>3</v>
      </c>
      <c r="G10" s="13">
        <v>1.5</v>
      </c>
      <c r="H10" s="22">
        <v>1.5</v>
      </c>
      <c r="I10" s="47">
        <f t="shared" si="1"/>
        <v>2</v>
      </c>
      <c r="J10" s="21">
        <f t="shared" si="0"/>
        <v>120</v>
      </c>
      <c r="M10" s="2"/>
    </row>
    <row r="11" spans="1:13" x14ac:dyDescent="0.3">
      <c r="C11" s="31" t="s">
        <v>57</v>
      </c>
      <c r="D11" s="23">
        <v>1</v>
      </c>
      <c r="E11" s="13"/>
      <c r="F11" s="13">
        <v>1</v>
      </c>
      <c r="G11" s="13">
        <v>1</v>
      </c>
      <c r="H11" s="22">
        <v>1</v>
      </c>
      <c r="I11" s="47">
        <f>AVERAGE(D11:H11)</f>
        <v>1</v>
      </c>
      <c r="J11" s="21">
        <f t="shared" si="0"/>
        <v>60</v>
      </c>
      <c r="M11" s="2"/>
    </row>
    <row r="12" spans="1:13" x14ac:dyDescent="0.3">
      <c r="C12" s="31" t="s">
        <v>58</v>
      </c>
      <c r="D12" s="23">
        <v>2</v>
      </c>
      <c r="E12" s="13">
        <v>2</v>
      </c>
      <c r="F12" s="13">
        <v>1</v>
      </c>
      <c r="G12" s="13">
        <v>1</v>
      </c>
      <c r="H12" s="22">
        <v>2</v>
      </c>
      <c r="I12" s="47">
        <f t="shared" si="1"/>
        <v>1.6</v>
      </c>
      <c r="J12" s="21">
        <f t="shared" si="0"/>
        <v>96</v>
      </c>
      <c r="M12" s="2"/>
    </row>
    <row r="13" spans="1:13" x14ac:dyDescent="0.3">
      <c r="C13" s="32" t="s">
        <v>59</v>
      </c>
      <c r="D13" s="23">
        <v>2</v>
      </c>
      <c r="E13" s="13">
        <v>2</v>
      </c>
      <c r="F13" s="13">
        <v>1</v>
      </c>
      <c r="G13" s="13">
        <v>2</v>
      </c>
      <c r="H13" s="22">
        <v>2</v>
      </c>
      <c r="I13" s="47">
        <f t="shared" si="1"/>
        <v>1.8</v>
      </c>
      <c r="J13" s="21">
        <f t="shared" si="0"/>
        <v>108</v>
      </c>
      <c r="M13" s="2"/>
    </row>
    <row r="14" spans="1:13" x14ac:dyDescent="0.3">
      <c r="C14" s="33" t="s">
        <v>60</v>
      </c>
      <c r="D14" s="23">
        <v>2</v>
      </c>
      <c r="E14" s="13">
        <v>2</v>
      </c>
      <c r="F14" s="13">
        <v>1</v>
      </c>
      <c r="G14" s="13">
        <v>2</v>
      </c>
      <c r="H14" s="22">
        <v>1.5</v>
      </c>
      <c r="I14" s="47">
        <f t="shared" si="1"/>
        <v>1.7</v>
      </c>
      <c r="J14" s="21">
        <f t="shared" si="0"/>
        <v>102</v>
      </c>
      <c r="M14" s="2"/>
    </row>
    <row r="15" spans="1:13" x14ac:dyDescent="0.3">
      <c r="C15" s="34" t="s">
        <v>61</v>
      </c>
      <c r="D15" s="23">
        <v>2</v>
      </c>
      <c r="E15" s="13">
        <v>2</v>
      </c>
      <c r="F15" s="13">
        <v>1</v>
      </c>
      <c r="G15" s="13">
        <v>2</v>
      </c>
      <c r="H15" s="22">
        <v>1.5</v>
      </c>
      <c r="I15" s="47">
        <f t="shared" si="1"/>
        <v>1.7</v>
      </c>
      <c r="J15" s="21">
        <f t="shared" si="0"/>
        <v>102</v>
      </c>
      <c r="M15" s="2"/>
    </row>
    <row r="16" spans="1:13" x14ac:dyDescent="0.3">
      <c r="C16" s="34" t="s">
        <v>62</v>
      </c>
      <c r="D16" s="23">
        <v>2</v>
      </c>
      <c r="E16" s="13">
        <v>1.5</v>
      </c>
      <c r="F16" s="13">
        <v>1</v>
      </c>
      <c r="G16" s="13">
        <v>2</v>
      </c>
      <c r="H16" s="22">
        <v>2</v>
      </c>
      <c r="I16" s="47">
        <f t="shared" si="1"/>
        <v>1.7</v>
      </c>
      <c r="J16" s="21">
        <f t="shared" si="0"/>
        <v>102</v>
      </c>
      <c r="M16" s="2"/>
    </row>
    <row r="17" spans="3:13" x14ac:dyDescent="0.3">
      <c r="C17" s="35" t="s">
        <v>63</v>
      </c>
      <c r="D17" s="23">
        <v>2</v>
      </c>
      <c r="E17" s="13">
        <v>1.5</v>
      </c>
      <c r="F17" s="13">
        <v>1</v>
      </c>
      <c r="G17" s="13">
        <v>2</v>
      </c>
      <c r="H17" s="22">
        <v>2</v>
      </c>
      <c r="I17" s="47">
        <f t="shared" si="1"/>
        <v>1.7</v>
      </c>
      <c r="J17" s="21">
        <f t="shared" si="0"/>
        <v>102</v>
      </c>
      <c r="M17" s="2"/>
    </row>
    <row r="18" spans="3:13" x14ac:dyDescent="0.3">
      <c r="C18" s="29" t="s">
        <v>64</v>
      </c>
      <c r="D18" s="23">
        <v>1.5</v>
      </c>
      <c r="E18" s="13">
        <v>2</v>
      </c>
      <c r="F18" s="13">
        <v>1</v>
      </c>
      <c r="G18" s="13">
        <v>2</v>
      </c>
      <c r="H18" s="22">
        <v>1.5</v>
      </c>
      <c r="I18" s="47">
        <f t="shared" si="1"/>
        <v>1.6</v>
      </c>
      <c r="J18" s="21">
        <f t="shared" si="0"/>
        <v>96</v>
      </c>
      <c r="M18" s="2"/>
    </row>
    <row r="19" spans="3:13" x14ac:dyDescent="0.3">
      <c r="C19" s="29" t="s">
        <v>65</v>
      </c>
      <c r="D19" s="23">
        <v>2</v>
      </c>
      <c r="E19" s="13">
        <v>2</v>
      </c>
      <c r="F19" s="13">
        <v>2</v>
      </c>
      <c r="G19" s="13">
        <v>2</v>
      </c>
      <c r="H19" s="22">
        <v>2</v>
      </c>
      <c r="I19" s="47">
        <f t="shared" si="1"/>
        <v>2</v>
      </c>
      <c r="J19" s="21">
        <f t="shared" si="0"/>
        <v>120</v>
      </c>
      <c r="M19" s="2"/>
    </row>
    <row r="20" spans="3:13" x14ac:dyDescent="0.3">
      <c r="C20" s="31" t="s">
        <v>66</v>
      </c>
      <c r="D20" s="23">
        <v>1.5</v>
      </c>
      <c r="E20" s="13">
        <v>1.5</v>
      </c>
      <c r="F20" s="13">
        <v>2</v>
      </c>
      <c r="G20" s="13">
        <v>1</v>
      </c>
      <c r="H20" s="22">
        <v>2</v>
      </c>
      <c r="I20" s="47">
        <f t="shared" si="1"/>
        <v>1.6</v>
      </c>
      <c r="J20" s="21">
        <f t="shared" si="0"/>
        <v>96</v>
      </c>
      <c r="M20" s="2"/>
    </row>
    <row r="21" spans="3:13" x14ac:dyDescent="0.3">
      <c r="C21" s="31" t="s">
        <v>67</v>
      </c>
      <c r="D21" s="23">
        <v>1.5</v>
      </c>
      <c r="E21" s="13">
        <v>1</v>
      </c>
      <c r="F21" s="13">
        <v>2</v>
      </c>
      <c r="G21" s="13">
        <v>1</v>
      </c>
      <c r="H21" s="22">
        <v>2</v>
      </c>
      <c r="I21" s="47">
        <f t="shared" si="1"/>
        <v>1.5</v>
      </c>
      <c r="J21" s="21">
        <f t="shared" si="0"/>
        <v>90</v>
      </c>
      <c r="M21" s="2"/>
    </row>
    <row r="22" spans="3:13" x14ac:dyDescent="0.3">
      <c r="C22" s="29" t="s">
        <v>68</v>
      </c>
      <c r="D22" s="23">
        <v>2</v>
      </c>
      <c r="E22" s="13">
        <v>2</v>
      </c>
      <c r="F22" s="13">
        <v>2</v>
      </c>
      <c r="G22" s="13">
        <v>1.5</v>
      </c>
      <c r="H22" s="22">
        <v>2</v>
      </c>
      <c r="I22" s="47">
        <f t="shared" si="1"/>
        <v>1.9</v>
      </c>
      <c r="J22" s="21">
        <f t="shared" si="0"/>
        <v>114</v>
      </c>
      <c r="M22" s="2"/>
    </row>
    <row r="23" spans="3:13" x14ac:dyDescent="0.3">
      <c r="C23" s="29" t="s">
        <v>69</v>
      </c>
      <c r="D23" s="23">
        <v>1</v>
      </c>
      <c r="E23" s="13">
        <v>2</v>
      </c>
      <c r="F23" s="13">
        <v>1</v>
      </c>
      <c r="G23" s="13">
        <v>1</v>
      </c>
      <c r="H23" s="22">
        <v>1</v>
      </c>
      <c r="I23" s="47">
        <f t="shared" si="1"/>
        <v>1.2</v>
      </c>
      <c r="J23" s="21">
        <f t="shared" si="0"/>
        <v>72</v>
      </c>
      <c r="M23" s="2"/>
    </row>
    <row r="24" spans="3:13" x14ac:dyDescent="0.3">
      <c r="C24" s="29" t="s">
        <v>70</v>
      </c>
      <c r="D24" s="23">
        <v>2</v>
      </c>
      <c r="E24" s="13">
        <v>2</v>
      </c>
      <c r="F24" s="13">
        <v>2</v>
      </c>
      <c r="G24" s="13">
        <v>1.5</v>
      </c>
      <c r="H24" s="22">
        <v>2</v>
      </c>
      <c r="I24" s="47">
        <f t="shared" si="1"/>
        <v>1.9</v>
      </c>
      <c r="J24" s="21">
        <f t="shared" si="0"/>
        <v>114</v>
      </c>
      <c r="M24" s="2"/>
    </row>
    <row r="25" spans="3:13" x14ac:dyDescent="0.3">
      <c r="C25" s="31" t="s">
        <v>71</v>
      </c>
      <c r="D25" s="23">
        <v>1.5</v>
      </c>
      <c r="E25" s="13">
        <v>2</v>
      </c>
      <c r="F25" s="13">
        <v>1</v>
      </c>
      <c r="G25" s="13">
        <v>1</v>
      </c>
      <c r="H25" s="22">
        <v>1.5</v>
      </c>
      <c r="I25" s="47">
        <f t="shared" si="1"/>
        <v>1.4</v>
      </c>
      <c r="J25" s="21">
        <f t="shared" si="0"/>
        <v>84</v>
      </c>
      <c r="M25" s="2"/>
    </row>
    <row r="26" spans="3:13" x14ac:dyDescent="0.3">
      <c r="C26" s="32" t="s">
        <v>72</v>
      </c>
      <c r="D26" s="23">
        <v>2</v>
      </c>
      <c r="E26" s="13">
        <v>1</v>
      </c>
      <c r="F26" s="13">
        <v>2</v>
      </c>
      <c r="G26" s="13">
        <v>1</v>
      </c>
      <c r="H26" s="22">
        <v>2</v>
      </c>
      <c r="I26" s="47">
        <f t="shared" si="1"/>
        <v>1.6</v>
      </c>
      <c r="J26" s="21">
        <f t="shared" si="0"/>
        <v>96</v>
      </c>
      <c r="M26" s="2"/>
    </row>
    <row r="27" spans="3:13" x14ac:dyDescent="0.3">
      <c r="C27" s="32" t="s">
        <v>73</v>
      </c>
      <c r="D27" s="23">
        <v>2</v>
      </c>
      <c r="E27" s="13">
        <v>2</v>
      </c>
      <c r="F27" s="13">
        <v>2</v>
      </c>
      <c r="G27" s="13">
        <v>2</v>
      </c>
      <c r="H27" s="22">
        <v>2</v>
      </c>
      <c r="I27" s="47">
        <f t="shared" si="1"/>
        <v>2</v>
      </c>
      <c r="J27" s="21">
        <f t="shared" si="0"/>
        <v>120</v>
      </c>
      <c r="M27" s="2"/>
    </row>
    <row r="28" spans="3:13" x14ac:dyDescent="0.3">
      <c r="C28" s="31" t="s">
        <v>74</v>
      </c>
      <c r="D28" s="23">
        <v>1.5</v>
      </c>
      <c r="E28" s="13">
        <v>2</v>
      </c>
      <c r="F28" s="13">
        <v>1</v>
      </c>
      <c r="G28" s="13">
        <v>2</v>
      </c>
      <c r="H28" s="22">
        <v>1.5</v>
      </c>
      <c r="I28" s="47">
        <f t="shared" si="1"/>
        <v>1.6</v>
      </c>
      <c r="J28" s="21">
        <f t="shared" si="0"/>
        <v>96</v>
      </c>
      <c r="M28" s="2"/>
    </row>
    <row r="29" spans="3:13" x14ac:dyDescent="0.3">
      <c r="C29" s="29" t="s">
        <v>75</v>
      </c>
      <c r="D29" s="23">
        <v>2</v>
      </c>
      <c r="E29" s="13">
        <v>2</v>
      </c>
      <c r="F29" s="13">
        <v>2</v>
      </c>
      <c r="G29" s="13">
        <v>2</v>
      </c>
      <c r="H29" s="22">
        <v>2</v>
      </c>
      <c r="I29" s="47">
        <f t="shared" si="1"/>
        <v>2</v>
      </c>
      <c r="J29" s="21">
        <f t="shared" si="0"/>
        <v>120</v>
      </c>
      <c r="M29" s="2"/>
    </row>
    <row r="30" spans="3:13" x14ac:dyDescent="0.3">
      <c r="C30" s="29" t="s">
        <v>76</v>
      </c>
      <c r="D30" s="23">
        <v>2</v>
      </c>
      <c r="E30" s="13">
        <v>2</v>
      </c>
      <c r="F30" s="13">
        <v>2</v>
      </c>
      <c r="G30" s="13">
        <v>2</v>
      </c>
      <c r="H30" s="22">
        <v>2</v>
      </c>
      <c r="I30" s="47">
        <f t="shared" si="1"/>
        <v>2</v>
      </c>
      <c r="J30" s="21">
        <f t="shared" si="0"/>
        <v>120</v>
      </c>
      <c r="M30" s="2"/>
    </row>
    <row r="31" spans="3:13" x14ac:dyDescent="0.3">
      <c r="C31" s="31" t="s">
        <v>77</v>
      </c>
      <c r="D31" s="23">
        <v>1</v>
      </c>
      <c r="E31" s="13">
        <v>1</v>
      </c>
      <c r="F31" s="13">
        <v>2</v>
      </c>
      <c r="G31" s="13">
        <v>2</v>
      </c>
      <c r="H31" s="22">
        <v>2</v>
      </c>
      <c r="I31" s="47">
        <f t="shared" si="1"/>
        <v>1.6</v>
      </c>
      <c r="J31" s="21">
        <f t="shared" si="0"/>
        <v>96</v>
      </c>
      <c r="M31" s="2"/>
    </row>
    <row r="32" spans="3:13" x14ac:dyDescent="0.3">
      <c r="C32" s="31" t="s">
        <v>78</v>
      </c>
      <c r="D32" s="23">
        <v>1.5</v>
      </c>
      <c r="E32" s="13">
        <v>2</v>
      </c>
      <c r="F32" s="13">
        <v>1</v>
      </c>
      <c r="G32" s="13">
        <v>2</v>
      </c>
      <c r="H32" s="22">
        <v>1.5</v>
      </c>
      <c r="I32" s="47">
        <f t="shared" si="1"/>
        <v>1.6</v>
      </c>
      <c r="J32" s="21">
        <f t="shared" si="0"/>
        <v>96</v>
      </c>
      <c r="M32" s="2"/>
    </row>
    <row r="33" spans="3:13" x14ac:dyDescent="0.3">
      <c r="C33" s="31" t="s">
        <v>79</v>
      </c>
      <c r="D33" s="23">
        <v>1</v>
      </c>
      <c r="E33" s="13">
        <v>2</v>
      </c>
      <c r="F33" s="13">
        <v>1.5</v>
      </c>
      <c r="G33" s="13">
        <v>0.5</v>
      </c>
      <c r="H33" s="22">
        <v>1</v>
      </c>
      <c r="I33" s="47">
        <f t="shared" si="1"/>
        <v>1.2</v>
      </c>
      <c r="J33" s="21">
        <f t="shared" si="0"/>
        <v>72</v>
      </c>
      <c r="M33" s="2"/>
    </row>
    <row r="34" spans="3:13" x14ac:dyDescent="0.3">
      <c r="C34" s="31" t="s">
        <v>80</v>
      </c>
      <c r="D34" s="23">
        <v>2</v>
      </c>
      <c r="E34" s="13">
        <v>2</v>
      </c>
      <c r="F34" s="13">
        <v>1</v>
      </c>
      <c r="G34" s="13">
        <v>1</v>
      </c>
      <c r="H34" s="22">
        <v>2</v>
      </c>
      <c r="I34" s="47">
        <f t="shared" si="1"/>
        <v>1.6</v>
      </c>
      <c r="J34" s="21">
        <f t="shared" si="0"/>
        <v>96</v>
      </c>
      <c r="M34" s="2"/>
    </row>
    <row r="35" spans="3:13" x14ac:dyDescent="0.3">
      <c r="C35" s="32" t="s">
        <v>81</v>
      </c>
      <c r="D35" s="23">
        <v>1.5</v>
      </c>
      <c r="E35" s="13">
        <v>1.5</v>
      </c>
      <c r="F35" s="13">
        <v>1</v>
      </c>
      <c r="G35" s="13">
        <v>1</v>
      </c>
      <c r="H35" s="22">
        <v>1</v>
      </c>
      <c r="I35" s="47">
        <f t="shared" si="1"/>
        <v>1.2</v>
      </c>
      <c r="J35" s="21">
        <f t="shared" si="0"/>
        <v>72</v>
      </c>
      <c r="M35" s="24"/>
    </row>
    <row r="36" spans="3:13" x14ac:dyDescent="0.3">
      <c r="C36" s="31" t="s">
        <v>82</v>
      </c>
      <c r="D36" s="23">
        <v>2</v>
      </c>
      <c r="E36" s="13">
        <v>1</v>
      </c>
      <c r="F36" s="13">
        <v>2</v>
      </c>
      <c r="G36" s="13">
        <v>1</v>
      </c>
      <c r="H36" s="22">
        <v>2</v>
      </c>
      <c r="I36" s="47">
        <f t="shared" si="1"/>
        <v>1.6</v>
      </c>
      <c r="J36" s="21">
        <f t="shared" si="0"/>
        <v>96</v>
      </c>
      <c r="M36" s="24"/>
    </row>
    <row r="37" spans="3:13" x14ac:dyDescent="0.3">
      <c r="C37" s="31" t="s">
        <v>83</v>
      </c>
      <c r="D37" s="23">
        <v>2</v>
      </c>
      <c r="E37" s="13">
        <v>2</v>
      </c>
      <c r="F37" s="13">
        <v>2</v>
      </c>
      <c r="G37" s="13">
        <v>0.5</v>
      </c>
      <c r="H37" s="22">
        <v>1.5</v>
      </c>
      <c r="I37" s="47">
        <f t="shared" si="1"/>
        <v>1.6</v>
      </c>
      <c r="J37" s="21">
        <f t="shared" si="0"/>
        <v>96</v>
      </c>
      <c r="M37" s="24"/>
    </row>
    <row r="38" spans="3:13" x14ac:dyDescent="0.3">
      <c r="C38" s="31" t="s">
        <v>84</v>
      </c>
      <c r="D38" s="23">
        <v>2</v>
      </c>
      <c r="E38" s="13">
        <v>2</v>
      </c>
      <c r="F38" s="13">
        <v>2</v>
      </c>
      <c r="G38" s="13">
        <v>0.5</v>
      </c>
      <c r="H38" s="22">
        <v>1.5</v>
      </c>
      <c r="I38" s="47">
        <f t="shared" si="1"/>
        <v>1.6</v>
      </c>
      <c r="J38" s="21">
        <f t="shared" si="0"/>
        <v>96</v>
      </c>
      <c r="M38" s="24"/>
    </row>
    <row r="39" spans="3:13" x14ac:dyDescent="0.3">
      <c r="C39" s="29" t="s">
        <v>85</v>
      </c>
      <c r="D39" s="40">
        <v>2</v>
      </c>
      <c r="E39" s="41">
        <v>1</v>
      </c>
      <c r="F39" s="41">
        <v>1</v>
      </c>
      <c r="G39" s="41">
        <v>0.5</v>
      </c>
      <c r="H39" s="42">
        <v>2</v>
      </c>
      <c r="I39" s="48">
        <f t="shared" si="1"/>
        <v>1.3</v>
      </c>
      <c r="J39" s="21">
        <f t="shared" si="0"/>
        <v>78</v>
      </c>
      <c r="M39" s="25"/>
    </row>
    <row r="40" spans="3:13" x14ac:dyDescent="0.3">
      <c r="C40" s="43" t="s">
        <v>86</v>
      </c>
      <c r="D40" s="39">
        <v>1</v>
      </c>
      <c r="E40" s="39">
        <v>2</v>
      </c>
      <c r="F40" s="39">
        <v>1</v>
      </c>
      <c r="G40" s="39">
        <v>0.5</v>
      </c>
      <c r="H40" s="39">
        <v>1.5</v>
      </c>
      <c r="I40" s="48">
        <f t="shared" si="1"/>
        <v>1.2</v>
      </c>
      <c r="J40" s="21">
        <f t="shared" si="0"/>
        <v>72</v>
      </c>
      <c r="M40" s="25"/>
    </row>
    <row r="41" spans="3:13" x14ac:dyDescent="0.3">
      <c r="C41" s="31" t="s">
        <v>87</v>
      </c>
      <c r="D41" s="44">
        <v>1</v>
      </c>
      <c r="E41" s="44">
        <v>2</v>
      </c>
      <c r="F41" s="44">
        <v>2</v>
      </c>
      <c r="G41" s="44">
        <v>0.5</v>
      </c>
      <c r="H41" s="45">
        <v>1</v>
      </c>
      <c r="I41" s="47">
        <f t="shared" si="1"/>
        <v>1.3</v>
      </c>
      <c r="J41" s="21">
        <f t="shared" si="0"/>
        <v>78</v>
      </c>
      <c r="M41" s="25"/>
    </row>
    <row r="42" spans="3:13" x14ac:dyDescent="0.3">
      <c r="K42" s="5"/>
    </row>
    <row r="44" spans="3:13" x14ac:dyDescent="0.3">
      <c r="I44">
        <f>SUM(I4:I41)</f>
        <v>60.800000000000011</v>
      </c>
    </row>
  </sheetData>
  <mergeCells count="2">
    <mergeCell ref="D2:I2"/>
    <mergeCell ref="C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5730-CD67-405A-8527-3DB0D44CDD02}">
  <dimension ref="A1:A6"/>
  <sheetViews>
    <sheetView workbookViewId="0">
      <selection activeCell="A13" sqref="A13"/>
    </sheetView>
  </sheetViews>
  <sheetFormatPr baseColWidth="10" defaultColWidth="11.42578125" defaultRowHeight="15" x14ac:dyDescent="0.25"/>
  <cols>
    <col min="1" max="1" width="33.42578125" customWidth="1"/>
    <col min="2" max="2" width="23.140625" customWidth="1"/>
  </cols>
  <sheetData>
    <row r="1" spans="1:1" ht="15.75" x14ac:dyDescent="0.25">
      <c r="A1" s="20" t="s">
        <v>88</v>
      </c>
    </row>
    <row r="2" spans="1:1" x14ac:dyDescent="0.25">
      <c r="A2" s="17" t="s">
        <v>14</v>
      </c>
    </row>
    <row r="3" spans="1:1" x14ac:dyDescent="0.25">
      <c r="A3" s="18" t="s">
        <v>17</v>
      </c>
    </row>
    <row r="4" spans="1:1" x14ac:dyDescent="0.25">
      <c r="A4" s="18" t="s">
        <v>89</v>
      </c>
    </row>
    <row r="5" spans="1:1" x14ac:dyDescent="0.25">
      <c r="A5" s="18" t="s">
        <v>90</v>
      </c>
    </row>
    <row r="6" spans="1:1" x14ac:dyDescent="0.25">
      <c r="A6" s="19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Costos</vt:lpstr>
      <vt:lpstr>Proyecto</vt:lpstr>
      <vt:lpstr>Equipo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Hernandez Ramirez</dc:creator>
  <cp:keywords/>
  <dc:description/>
  <cp:lastModifiedBy>Miguel Angel Hernandez Ramirez</cp:lastModifiedBy>
  <cp:revision/>
  <dcterms:created xsi:type="dcterms:W3CDTF">2020-02-11T18:21:06Z</dcterms:created>
  <dcterms:modified xsi:type="dcterms:W3CDTF">2020-02-11T18:23:23Z</dcterms:modified>
  <cp:category/>
  <cp:contentStatus/>
</cp:coreProperties>
</file>