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<sst xmlns="http://schemas.openxmlformats.org/spreadsheetml/2006/main" count="269" uniqueCount="186">
  <si>
    <t>Programación Web</t>
  </si>
  <si>
    <t>Agosto – Diciembre 2019</t>
  </si>
  <si>
    <t>Calificaciones Finales</t>
  </si>
  <si>
    <t>Profesor: Rogelio Ferreira Escutia</t>
  </si>
  <si>
    <t>SEGUNDA OPORTUNIDAD</t>
  </si>
  <si>
    <t>Carrera</t>
  </si>
  <si>
    <t>NOMBRE DEL ALUMNO</t>
  </si>
  <si>
    <t>Asi</t>
  </si>
  <si>
    <t>Ret</t>
  </si>
  <si>
    <t>Fal</t>
  </si>
  <si>
    <t>P-xF</t>
  </si>
  <si>
    <t>%A</t>
  </si>
  <si>
    <t>OA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</si>
  <si>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</si>
  <si>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</si>
  <si>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</si>
  <si>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</si>
  <si>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</si>
  <si>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</si>
  <si>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</si>
  <si>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</si>
  <si>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</si>
  <si>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PdePrac</t>
  </si>
  <si>
    <t>E1</t>
  </si>
  <si>
    <t>E2</t>
  </si>
  <si>
    <t>PdeE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</si>
  <si>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</si>
  <si>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</si>
  <si>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</si>
  <si>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</si>
  <si>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</si>
  <si>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</si>
  <si>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</si>
  <si>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</si>
  <si>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</si>
  <si>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</si>
  <si>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</si>
  <si>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</si>
  <si>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</si>
  <si>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</si>
  <si>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</si>
  <si>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</si>
  <si>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TT</t>
  </si>
  <si>
    <t>PdeProy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</si>
  <si>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</si>
  <si>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</si>
  <si>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</si>
  <si>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</si>
  <si>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</si>
  <si>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</si>
  <si>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</si>
  <si>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</si>
  <si>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</si>
  <si>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</si>
  <si>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</si>
  <si>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</si>
  <si>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</si>
  <si>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</si>
  <si>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</si>
  <si>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</si>
  <si>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</si>
  <si>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</si>
  <si>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</si>
  <si>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Extras</t>
  </si>
  <si>
    <t>Final</t>
  </si>
  <si>
    <t>Observaciones</t>
  </si>
  <si>
    <t>Final2</t>
  </si>
  <si>
    <t>Observaciones2</t>
  </si>
  <si>
    <t>ISC</t>
  </si>
  <si>
    <t>Becerra Constantino Yadira Araceli</t>
  </si>
  <si>
    <t>De Jesus Galvan Brian Fernando</t>
  </si>
  <si>
    <t>Espinosa Miranda Cesar Eduardo</t>
  </si>
  <si>
    <t>Gonzalez Morales Carlos Eduardo</t>
  </si>
  <si>
    <t>Hernandez Pedraza Sebastian</t>
  </si>
  <si>
    <t>Magaña Lemus Pedro Ivan</t>
  </si>
  <si>
    <t>Martinez Gonzalez Jorge Diego</t>
  </si>
  <si>
    <t>Reyes Angel Karla Rebeca</t>
  </si>
  <si>
    <t>Rodriguez Chavez Hector Miguel</t>
  </si>
  <si>
    <t>Rodriguez Lopez Carlos Agurio</t>
  </si>
  <si>
    <t>Roman Valdovinos Alexis Giovanni</t>
  </si>
  <si>
    <t>Serrano Cortes Demmi Guadalupe</t>
  </si>
  <si>
    <t>Sánchez Tapia Jesús Oveth</t>
  </si>
  <si>
    <t>Zuñiga Perez Marcos Ivan</t>
  </si>
  <si>
    <t>Almonte Chavez Miguel Angel</t>
  </si>
  <si>
    <t>REPETICION</t>
  </si>
  <si>
    <t>Garcia Equihua Ana Cristina</t>
  </si>
  <si>
    <t>Garcia Villa Ricardo Alonso</t>
  </si>
  <si>
    <t>Magdaleno Rosales Miguel</t>
  </si>
  <si>
    <t>Millan Uribe Jesus</t>
  </si>
  <si>
    <t>Orozco Nuñez David Jazael</t>
  </si>
  <si>
    <t>Orozco Zavala Alejandra</t>
  </si>
  <si>
    <t>Pedraza Cruz Javier</t>
  </si>
  <si>
    <t>Renteria Gomez Juan Diego</t>
  </si>
  <si>
    <t>PROMEDIOS</t>
  </si>
  <si>
    <t>Nomenclatura de Asistencia</t>
  </si>
  <si>
    <t>Asistencia</t>
  </si>
  <si>
    <t>Asistencia justificada</t>
  </si>
  <si>
    <t>Retardo</t>
  </si>
  <si>
    <t>Falta</t>
  </si>
  <si>
    <t>Asistencia al Laboratorio</t>
  </si>
  <si>
    <t>lunes 26 de agosto</t>
  </si>
  <si>
    <t>viernes 30 de agosto</t>
  </si>
  <si>
    <t>lunes 2 de septiembre</t>
  </si>
  <si>
    <t>miércoles 4 de septiembre</t>
  </si>
  <si>
    <t>lunes 9 de septiembre</t>
  </si>
  <si>
    <t>miércoles 11 de septiembre</t>
  </si>
  <si>
    <t>lunes 23 de septiembre</t>
  </si>
  <si>
    <t>miércoles 25 de septiembre</t>
  </si>
  <si>
    <t>viernes 27 de septiembre</t>
  </si>
  <si>
    <t>miércoles 2 de octubre</t>
  </si>
  <si>
    <t>viernes 4 de octubre</t>
  </si>
  <si>
    <t>miércoles 9 de octubre</t>
  </si>
  <si>
    <t>viernes 11 de octubre</t>
  </si>
  <si>
    <t>lunes 28 de octubre</t>
  </si>
  <si>
    <t>miércoles 30 de octubre</t>
  </si>
  <si>
    <t>lunes 4 de noviembre</t>
  </si>
  <si>
    <t>miércoles 6 de noviembre</t>
  </si>
  <si>
    <t>lunes 11 de noviembre</t>
  </si>
  <si>
    <t>miércoles 13 de noviembre</t>
  </si>
  <si>
    <t>viernes 15 de noviembre</t>
  </si>
  <si>
    <t>miércoles 20 de noviembre</t>
  </si>
  <si>
    <t>viernes 29 de noviembre</t>
  </si>
  <si>
    <t>miércoles 4 de diciembre</t>
  </si>
  <si>
    <t>Asistencias</t>
  </si>
  <si>
    <t>Retardos</t>
  </si>
  <si>
    <t>Faltas</t>
  </si>
  <si>
    <t>Puntos menos por Faltas</t>
  </si>
  <si>
    <t>Porcentaje de Asistencia</t>
  </si>
  <si>
    <t>Observaciones de Asistencias</t>
  </si>
  <si>
    <t>Prácticas</t>
  </si>
  <si>
    <t>Presentación del Proyecto Individual</t>
  </si>
  <si>
    <t>Configuración del Servidor desde una conexión remota</t>
  </si>
  <si>
    <t>Protocolo HTTP</t>
  </si>
  <si>
    <t>Maquetado de un sitio Web</t>
  </si>
  <si>
    <t>Construcción básica de un Sitio Web (index.html)</t>
  </si>
  <si>
    <t>Construcción básica de un Sitio Web con CSS</t>
  </si>
  <si>
    <t>Diseño Responsivo de un Sitio Web (RWD - Responsive Web Design)</t>
  </si>
  <si>
    <t>Catálogo gráfico</t>
  </si>
  <si>
    <t>Registro</t>
  </si>
  <si>
    <t>Promedio de Prácticas</t>
  </si>
  <si>
    <t>Evaluaciones</t>
  </si>
  <si>
    <t>Unidad 1 – Introducción a las aplicaciones web</t>
  </si>
  <si>
    <t>Unidad 2 – HTML y CSS</t>
  </si>
  <si>
    <t>Promedio de Exámenes</t>
  </si>
  <si>
    <t>Revisión del Proyecto</t>
  </si>
  <si>
    <t>La página cuenta con Favicon</t>
  </si>
  <si>
    <t>La página cuenta con logotipo</t>
  </si>
  <si>
    <t>La página pasa la validación de HTML5 y CSS3 (sólo el index.html)</t>
  </si>
  <si>
    <t>La página es Responsiva (sólo el index.html)</t>
  </si>
  <si>
    <t>Catálogo con al menos 30 artículos</t>
  </si>
  <si>
    <t>Registro de usuarios validado con JavaScript y HTML5</t>
  </si>
  <si>
    <t>Registro de usuarios con Captcha (no Captcha Online)</t>
  </si>
  <si>
    <t>Registro de usuarios almacenado en la base de datos de manera cifrada</t>
  </si>
  <si>
    <t>Inicio de sesión para comprar (con manejo de sesión)</t>
  </si>
  <si>
    <t>Agregar artículos al carrito con cantidad</t>
  </si>
  <si>
    <t>Eliminar artículos del carrito con cantidad</t>
  </si>
  <si>
    <t>Finalizar compra, guardarla en base de datos e imprimir total en pantalla</t>
  </si>
  <si>
    <t>Página “Acerca de” con Material Design y Google Maps</t>
  </si>
  <si>
    <t>Todas las páginas del sitio cuentan con enlaces para navegar</t>
  </si>
  <si>
    <t>Diseño consistente en toda la página</t>
  </si>
  <si>
    <t>No tiene ningún tipo de error</t>
  </si>
  <si>
    <t>Promedio del Proyecto</t>
  </si>
  <si>
    <t>Puntos Extras</t>
  </si>
  <si>
    <t>Examen Diagnóstico (23 de agosto)</t>
  </si>
  <si>
    <t>Cifrar en base de datos (20 de noviembre)</t>
  </si>
  <si>
    <t>Validación (3 de octubre)</t>
  </si>
  <si>
    <t>Expresiones regulares (8 de noviembre)</t>
  </si>
  <si>
    <t>Instalación Linux (26 de agosto)</t>
  </si>
  <si>
    <t>Registro Clientes (4/noviembre)</t>
  </si>
  <si>
    <t>Captcha (4/nov)</t>
  </si>
  <si>
    <t>Validación con JS (5/nov)</t>
  </si>
  <si>
    <t>Validación con HTML5 (6/nov)</t>
  </si>
  <si>
    <t>Métodos HTTP (10/sep)</t>
  </si>
  <si>
    <t>Maquetado (18/sep)</t>
  </si>
  <si>
    <t>CV (20/sep)</t>
  </si>
  <si>
    <t>CSS (1/oct)</t>
  </si>
  <si>
    <t>Catálogo (10/oct)</t>
  </si>
  <si>
    <t>Hola Mundo (5/sep)</t>
  </si>
  <si>
    <t>Insertar valores en la BD</t>
  </si>
  <si>
    <t>Asistencia (13/sep)</t>
  </si>
  <si>
    <t>Asistencia (8/nov)</t>
  </si>
  <si>
    <t>Asistencia (27/sep)</t>
  </si>
  <si>
    <t>Puntos Extras Totales</t>
  </si>
  <si>
    <t>Promedio Final = ( ( Prácticas + Evaluaciones ) / 2 ) - Faltas de Laboratorio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</si>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</sst>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\ AM/PM"/>
    <numFmt numFmtId="166" formatCode="General"/>
  </numFmts>
  <fonts count="3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54"/>
      <name val="Arial"/>
      <family val="2"/>
    </font>
    <font>
      <sz val="7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19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64" fontId="22" fillId="0" borderId="2" xfId="0" applyFont="1" applyFill="1" applyBorder="1" applyAlignment="1">
      <alignment/>
    </xf>
    <xf numFmtId="164" fontId="22" fillId="0" borderId="2" xfId="0" applyFont="1" applyFill="1" applyBorder="1" applyAlignment="1">
      <alignment horizontal="center"/>
    </xf>
    <xf numFmtId="164" fontId="22" fillId="0" borderId="3" xfId="0" applyFont="1" applyFill="1" applyBorder="1" applyAlignment="1">
      <alignment/>
    </xf>
    <xf numFmtId="164" fontId="12" fillId="0" borderId="3" xfId="0" applyFont="1" applyFill="1" applyBorder="1" applyAlignment="1">
      <alignment horizontal="center"/>
    </xf>
    <xf numFmtId="164" fontId="23" fillId="9" borderId="3" xfId="0" applyFont="1" applyFill="1" applyBorder="1" applyAlignment="1">
      <alignment horizontal="center"/>
    </xf>
    <xf numFmtId="164" fontId="23" fillId="10" borderId="3" xfId="0" applyFont="1" applyFill="1" applyBorder="1" applyAlignment="1">
      <alignment horizontal="center"/>
    </xf>
    <xf numFmtId="164" fontId="24" fillId="0" borderId="3" xfId="0" applyFont="1" applyBorder="1" applyAlignment="1">
      <alignment horizontal="center"/>
    </xf>
    <xf numFmtId="164" fontId="23" fillId="10" borderId="3" xfId="0" applyFont="1" applyFill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24" fillId="0" borderId="3" xfId="0" applyFont="1" applyBorder="1" applyAlignment="1">
      <alignment horizontal="center"/>
    </xf>
    <xf numFmtId="164" fontId="22" fillId="4" borderId="0" xfId="0" applyFont="1" applyFill="1" applyBorder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4" borderId="0" xfId="0" applyFont="1" applyFill="1" applyAlignment="1">
      <alignment/>
    </xf>
    <xf numFmtId="164" fontId="13" fillId="4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25" fillId="4" borderId="0" xfId="0" applyFont="1" applyFill="1" applyAlignment="1">
      <alignment horizontal="center"/>
    </xf>
    <xf numFmtId="164" fontId="16" fillId="11" borderId="0" xfId="0" applyNumberFormat="1" applyFont="1" applyFill="1" applyAlignment="1">
      <alignment horizontal="center"/>
    </xf>
    <xf numFmtId="164" fontId="16" fillId="12" borderId="0" xfId="0" applyNumberFormat="1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6" fillId="4" borderId="0" xfId="0" applyFont="1" applyFill="1" applyAlignment="1">
      <alignment horizontal="center"/>
    </xf>
    <xf numFmtId="164" fontId="15" fillId="4" borderId="0" xfId="0" applyFon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164" fontId="0" fillId="12" borderId="0" xfId="0" applyNumberFormat="1" applyFill="1" applyAlignment="1">
      <alignment horizontal="center"/>
    </xf>
    <xf numFmtId="164" fontId="26" fillId="13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6" fillId="0" borderId="0" xfId="0" applyFont="1" applyFill="1" applyAlignment="1">
      <alignment horizontal="center"/>
    </xf>
    <xf numFmtId="164" fontId="16" fillId="0" borderId="0" xfId="0" applyFont="1" applyFill="1" applyAlignment="1">
      <alignment horizontal="center"/>
    </xf>
    <xf numFmtId="164" fontId="25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64" fontId="13" fillId="0" borderId="0" xfId="0" applyFont="1" applyFill="1" applyAlignment="1">
      <alignment horizontal="center"/>
    </xf>
    <xf numFmtId="164" fontId="2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27" fillId="4" borderId="0" xfId="0" applyFont="1" applyFill="1" applyAlignment="1">
      <alignment horizontal="center"/>
    </xf>
    <xf numFmtId="164" fontId="16" fillId="4" borderId="0" xfId="0" applyFont="1" applyFill="1" applyAlignment="1">
      <alignment horizontal="center"/>
    </xf>
    <xf numFmtId="164" fontId="13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25" fillId="0" borderId="0" xfId="0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164" fontId="29" fillId="13" borderId="0" xfId="0" applyFont="1" applyFill="1" applyAlignment="1">
      <alignment horizontal="center"/>
    </xf>
    <xf numFmtId="164" fontId="25" fillId="4" borderId="0" xfId="0" applyFont="1" applyFill="1" applyAlignment="1">
      <alignment horizontal="center"/>
    </xf>
    <xf numFmtId="164" fontId="30" fillId="14" borderId="0" xfId="0" applyNumberFormat="1" applyFont="1" applyFill="1" applyAlignment="1">
      <alignment horizontal="center"/>
    </xf>
    <xf numFmtId="164" fontId="23" fillId="14" borderId="0" xfId="0" applyNumberFormat="1" applyFont="1" applyFill="1" applyAlignment="1">
      <alignment horizontal="center"/>
    </xf>
    <xf numFmtId="164" fontId="31" fillId="4" borderId="0" xfId="0" applyFont="1" applyFill="1" applyAlignment="1">
      <alignment horizontal="center"/>
    </xf>
    <xf numFmtId="164" fontId="32" fillId="4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3" fillId="0" borderId="3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164" fontId="28" fillId="0" borderId="3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4" fontId="33" fillId="0" borderId="0" xfId="0" applyFont="1" applyAlignment="1">
      <alignment horizontal="left"/>
    </xf>
    <xf numFmtId="164" fontId="25" fillId="0" borderId="0" xfId="0" applyFont="1" applyBorder="1" applyAlignment="1">
      <alignment horizontal="center"/>
    </xf>
    <xf numFmtId="164" fontId="34" fillId="0" borderId="0" xfId="0" applyFont="1" applyFill="1" applyAlignment="1">
      <alignment horizontal="center"/>
    </xf>
    <xf numFmtId="164" fontId="35" fillId="0" borderId="0" xfId="0" applyFont="1" applyAlignment="1">
      <alignment horizontal="center"/>
    </xf>
    <xf numFmtId="164" fontId="14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33"/>
  <sheetViews>
    <sheetView tabSelected="1" zoomScale="90" zoomScaleNormal="90" workbookViewId="0" topLeftCell="A1">
      <pane xSplit="4651" topLeftCell="BV1" activePane="topRight" state="split"/>
      <selection pane="topLeft" activeCell="A1" sqref="A1"/>
      <selection pane="topRight" activeCell="CI13" sqref="CI13"/>
    </sheetView>
  </sheetViews>
  <sheetFormatPr defaultColWidth="10.28125" defaultRowHeight="12.75" customHeight="1"/>
  <cols>
    <col min="1" max="1" width="3.421875" style="1" customWidth="1"/>
    <col min="2" max="2" width="7.421875" style="2" customWidth="1"/>
    <col min="3" max="3" width="31.28125" style="1" customWidth="1"/>
    <col min="4" max="5" width="3.00390625" style="3" customWidth="1"/>
    <col min="6" max="26" width="3.00390625" style="4" customWidth="1"/>
    <col min="27" max="29" width="4.421875" style="5" customWidth="1"/>
    <col min="30" max="30" width="7.421875" style="5" customWidth="1"/>
    <col min="31" max="31" width="9.421875" style="5" customWidth="1"/>
    <col min="32" max="32" width="7.421875" style="5" customWidth="1"/>
    <col min="33" max="41" width="3.00390625" style="6" customWidth="1"/>
    <col min="42" max="42" width="7.421875" style="5" customWidth="1"/>
    <col min="43" max="44" width="3.421875" style="4" customWidth="1"/>
    <col min="45" max="45" width="7.421875" style="5" customWidth="1"/>
    <col min="46" max="61" width="3.00390625" style="7" customWidth="1"/>
    <col min="62" max="62" width="3.00390625" style="0" customWidth="1"/>
    <col min="63" max="63" width="7.421875" style="0" customWidth="1"/>
    <col min="64" max="82" width="3.00390625" style="8" customWidth="1"/>
    <col min="83" max="84" width="7.421875" style="9" customWidth="1"/>
    <col min="85" max="85" width="21.421875" style="9" customWidth="1"/>
    <col min="86" max="86" width="6.421875" style="9" customWidth="1"/>
    <col min="87" max="87" width="24.421875" style="9" customWidth="1"/>
    <col min="88" max="252" width="10.421875" style="1" customWidth="1"/>
    <col min="253" max="16384" width="10.00390625" style="0" customWidth="1"/>
  </cols>
  <sheetData>
    <row r="1" spans="1:3" ht="18.75" customHeight="1">
      <c r="A1" s="10" t="s">
        <v>0</v>
      </c>
      <c r="C1"/>
    </row>
    <row r="2" spans="1:86" ht="18" customHeight="1">
      <c r="A2" s="11" t="s">
        <v>1</v>
      </c>
      <c r="C2"/>
      <c r="CH2" s="12"/>
    </row>
    <row r="3" spans="1:86" ht="16.5" customHeight="1">
      <c r="A3" s="13" t="s">
        <v>2</v>
      </c>
      <c r="C3"/>
      <c r="CH3" s="12"/>
    </row>
    <row r="4" spans="1:86" ht="15.75" customHeight="1">
      <c r="A4" s="14" t="s">
        <v>3</v>
      </c>
      <c r="C4"/>
      <c r="CG4"/>
      <c r="CH4" s="15" t="s">
        <v>4</v>
      </c>
    </row>
    <row r="5" spans="3:86" ht="12.75" customHeight="1">
      <c r="C5" s="16">
        <f ca="1">NOW()</f>
        <v>43815.80160178732</v>
      </c>
      <c r="CH5" s="12"/>
    </row>
    <row r="6" spans="1:87" ht="12.75" customHeight="1">
      <c r="A6" s="17"/>
      <c r="B6" s="18" t="s">
        <v>5</v>
      </c>
      <c r="C6" s="19" t="s">
        <v>6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0">
        <v>15</v>
      </c>
      <c r="S6" s="20">
        <v>16</v>
      </c>
      <c r="T6" s="20">
        <v>17</v>
      </c>
      <c r="U6" s="20">
        <v>18</v>
      </c>
      <c r="V6" s="20">
        <v>19</v>
      </c>
      <c r="W6" s="20">
        <v>20</v>
      </c>
      <c r="X6" s="20">
        <v>21</v>
      </c>
      <c r="Y6" s="20">
        <v>22</v>
      </c>
      <c r="Z6" s="20">
        <v>23</v>
      </c>
      <c r="AA6" s="21" t="s">
        <v>7</v>
      </c>
      <c r="AB6" s="21" t="s">
        <v>8</v>
      </c>
      <c r="AC6" s="21" t="s">
        <v>9</v>
      </c>
      <c r="AD6" s="22" t="s">
        <v>10</v>
      </c>
      <c r="AE6" s="21" t="s">
        <v>11</v>
      </c>
      <c r="AF6" s="21" t="s">
        <v>12</v>
      </c>
      <c r="AG6" s="23" t="s">
        <v>13</v>
      </c>
      <c r="AH6" s="23" t="s">
        <v>14</v>
      </c>
      <c r="AI6" s="23" t="s">
        <v>15</v>
      </c>
      <c r="AJ6" s="23" t="s">
        <v>16</v>
      </c>
      <c r="AK6" s="23" t="s">
        <v>17</v>
      </c>
      <c r="AL6" s="23" t="s">
        <v>18</v>
      </c>
      <c r="AM6" s="23" t="s">
        <v>19</v>
      </c>
      <c r="AN6" s="23" t="s">
        <v>20</v>
      </c>
      <c r="AO6" s="23" t="s">
        <v>21</v>
      </c>
      <c r="AP6" s="24" t="s">
        <v>22</v>
      </c>
      <c r="AQ6" s="25" t="s">
        <v>23</v>
      </c>
      <c r="AR6" s="25" t="s">
        <v>24</v>
      </c>
      <c r="AS6" s="24" t="s">
        <v>25</v>
      </c>
      <c r="AT6" s="26" t="s">
        <v>26</v>
      </c>
      <c r="AU6" s="26" t="s">
        <v>27</v>
      </c>
      <c r="AV6" s="26" t="s">
        <v>28</v>
      </c>
      <c r="AW6" s="26" t="s">
        <v>29</v>
      </c>
      <c r="AX6" s="26" t="s">
        <v>30</v>
      </c>
      <c r="AY6" s="26" t="s">
        <v>31</v>
      </c>
      <c r="AZ6" s="26" t="s">
        <v>32</v>
      </c>
      <c r="BA6" s="26" t="s">
        <v>33</v>
      </c>
      <c r="BB6" s="26" t="s">
        <v>34</v>
      </c>
      <c r="BC6" s="26" t="s">
        <v>35</v>
      </c>
      <c r="BD6" s="26" t="s">
        <v>36</v>
      </c>
      <c r="BE6" s="26" t="s">
        <v>37</v>
      </c>
      <c r="BF6" s="26" t="s">
        <v>38</v>
      </c>
      <c r="BG6" s="26" t="s">
        <v>39</v>
      </c>
      <c r="BH6" s="26" t="s">
        <v>40</v>
      </c>
      <c r="BI6" s="26" t="s">
        <v>41</v>
      </c>
      <c r="BJ6" s="21" t="s">
        <v>42</v>
      </c>
      <c r="BK6" s="24" t="s">
        <v>43</v>
      </c>
      <c r="BL6" s="23" t="s">
        <v>44</v>
      </c>
      <c r="BM6" s="23" t="s">
        <v>45</v>
      </c>
      <c r="BN6" s="23" t="s">
        <v>46</v>
      </c>
      <c r="BO6" s="23" t="s">
        <v>47</v>
      </c>
      <c r="BP6" s="23" t="s">
        <v>48</v>
      </c>
      <c r="BQ6" s="23" t="s">
        <v>49</v>
      </c>
      <c r="BR6" s="23" t="s">
        <v>50</v>
      </c>
      <c r="BS6" s="23" t="s">
        <v>51</v>
      </c>
      <c r="BT6" s="23" t="s">
        <v>52</v>
      </c>
      <c r="BU6" s="23" t="s">
        <v>53</v>
      </c>
      <c r="BV6" s="23" t="s">
        <v>54</v>
      </c>
      <c r="BW6" s="23" t="s">
        <v>55</v>
      </c>
      <c r="BX6" s="23" t="s">
        <v>56</v>
      </c>
      <c r="BY6" s="23" t="s">
        <v>57</v>
      </c>
      <c r="BZ6" s="23" t="s">
        <v>58</v>
      </c>
      <c r="CA6" s="23" t="s">
        <v>59</v>
      </c>
      <c r="CB6" s="23" t="s">
        <v>60</v>
      </c>
      <c r="CC6" s="23" t="s">
        <v>61</v>
      </c>
      <c r="CD6" s="23" t="s">
        <v>62</v>
      </c>
      <c r="CE6" s="22" t="s">
        <v>63</v>
      </c>
      <c r="CF6" s="22" t="s">
        <v>64</v>
      </c>
      <c r="CG6" s="22" t="s">
        <v>65</v>
      </c>
      <c r="CH6" s="22" t="s">
        <v>66</v>
      </c>
      <c r="CI6" s="22" t="s">
        <v>67</v>
      </c>
    </row>
    <row r="7" spans="1:87" ht="12.75" customHeight="1">
      <c r="A7" s="27">
        <v>1</v>
      </c>
      <c r="B7" s="28" t="s">
        <v>68</v>
      </c>
      <c r="C7" s="29" t="s">
        <v>69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30">
        <v>1</v>
      </c>
      <c r="K7" s="30">
        <v>1</v>
      </c>
      <c r="L7" s="30">
        <v>1</v>
      </c>
      <c r="M7" s="30">
        <v>1</v>
      </c>
      <c r="N7" s="31">
        <v>1</v>
      </c>
      <c r="O7" s="30">
        <v>1</v>
      </c>
      <c r="P7" s="30">
        <v>1</v>
      </c>
      <c r="Q7" s="30">
        <v>1</v>
      </c>
      <c r="R7" s="30">
        <v>1</v>
      </c>
      <c r="S7" s="30">
        <v>1</v>
      </c>
      <c r="T7" s="30">
        <v>1</v>
      </c>
      <c r="U7" s="30">
        <v>1</v>
      </c>
      <c r="V7" s="30">
        <v>1</v>
      </c>
      <c r="W7" s="30">
        <v>1</v>
      </c>
      <c r="X7" s="30">
        <v>1</v>
      </c>
      <c r="Y7" s="30">
        <v>1</v>
      </c>
      <c r="Z7" s="32">
        <v>0</v>
      </c>
      <c r="AA7" s="33">
        <f aca="true" t="shared" si="0" ref="AA7:AA29">(COUNT(D7:Z7)-COUNTIF(D7:Z7,"0"))</f>
        <v>22</v>
      </c>
      <c r="AB7" s="33">
        <f aca="true" t="shared" si="1" ref="AB7:AB29">COUNTIF(D7:Z7,"0.5")</f>
        <v>0</v>
      </c>
      <c r="AC7" s="33">
        <f aca="true" t="shared" si="2" ref="AC7:AC29">COUNTIF(D7:Z7,"0")</f>
        <v>1</v>
      </c>
      <c r="AD7" s="34">
        <f aca="true" t="shared" si="3" ref="AD7:AD29">(COUNT(D7:Z7)-SUM(D7:Z7))</f>
        <v>1</v>
      </c>
      <c r="AE7" s="33">
        <f aca="true" t="shared" si="4" ref="AE7:AE29">100-((COUNTIF(D7:Z7,"0")*100)/COUNT(D7:Z7))</f>
        <v>95.65217391304348</v>
      </c>
      <c r="AF7" s="33">
        <f aca="true" t="shared" si="5" ref="AF7:AF29">+IF(AE7&gt;=70,"SUF","REP")</f>
        <v>0</v>
      </c>
      <c r="AG7" s="35">
        <v>90</v>
      </c>
      <c r="AH7" s="35">
        <v>100</v>
      </c>
      <c r="AI7" s="35">
        <v>100</v>
      </c>
      <c r="AJ7" s="35">
        <v>100</v>
      </c>
      <c r="AK7" s="35">
        <v>100</v>
      </c>
      <c r="AL7" s="35">
        <v>100</v>
      </c>
      <c r="AM7" s="35">
        <v>100</v>
      </c>
      <c r="AN7" s="35">
        <v>100</v>
      </c>
      <c r="AO7" s="35">
        <v>100</v>
      </c>
      <c r="AP7" s="34">
        <f aca="true" t="shared" si="6" ref="AP7:AP29">AVERAGE(AG7:AO7)</f>
        <v>98.88888888888889</v>
      </c>
      <c r="AQ7" s="32">
        <v>55</v>
      </c>
      <c r="AR7" s="36">
        <v>80</v>
      </c>
      <c r="AS7" s="34">
        <f aca="true" t="shared" si="7" ref="AS7:AS29">AVERAGE(AQ7:AR7)</f>
        <v>67.5</v>
      </c>
      <c r="AT7" s="37">
        <v>1</v>
      </c>
      <c r="AU7" s="37">
        <v>1</v>
      </c>
      <c r="AV7" s="37">
        <v>1</v>
      </c>
      <c r="AW7" s="37">
        <v>1</v>
      </c>
      <c r="AX7" s="37">
        <v>1</v>
      </c>
      <c r="AY7" s="37">
        <v>1</v>
      </c>
      <c r="AZ7" s="37">
        <v>0</v>
      </c>
      <c r="BA7" s="37">
        <v>1</v>
      </c>
      <c r="BB7" s="37">
        <v>1</v>
      </c>
      <c r="BC7" s="37">
        <v>0</v>
      </c>
      <c r="BD7" s="37">
        <v>0</v>
      </c>
      <c r="BE7" s="37">
        <v>1</v>
      </c>
      <c r="BF7" s="37">
        <v>1</v>
      </c>
      <c r="BG7" s="37">
        <v>1</v>
      </c>
      <c r="BH7" s="37">
        <v>1</v>
      </c>
      <c r="BI7" s="37">
        <v>1</v>
      </c>
      <c r="BJ7" s="38">
        <f aca="true" t="shared" si="8" ref="BJ7:BJ29">SUM(AT7:BI7)</f>
        <v>13</v>
      </c>
      <c r="BK7" s="39">
        <f aca="true" t="shared" si="9" ref="BK7:BK29">((SUM(AT7:BI7)*100)/COUNT(AT7:BI7))</f>
        <v>81.25</v>
      </c>
      <c r="BL7" s="37">
        <v>1</v>
      </c>
      <c r="BM7" s="37">
        <v>0</v>
      </c>
      <c r="BN7" s="37">
        <v>0</v>
      </c>
      <c r="BO7" s="37">
        <v>1</v>
      </c>
      <c r="BP7" s="37">
        <v>1</v>
      </c>
      <c r="BQ7" s="37">
        <v>0</v>
      </c>
      <c r="BR7" s="37">
        <v>0</v>
      </c>
      <c r="BS7" s="37">
        <v>0</v>
      </c>
      <c r="BT7" s="37">
        <v>0</v>
      </c>
      <c r="BU7" s="37">
        <v>1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v>0</v>
      </c>
      <c r="CB7" s="37">
        <v>1</v>
      </c>
      <c r="CC7" s="37">
        <v>1</v>
      </c>
      <c r="CD7" s="37">
        <v>1</v>
      </c>
      <c r="CE7" s="34">
        <f aca="true" t="shared" si="10" ref="CE7:CE29">SUM(BL7:CD7)</f>
        <v>7</v>
      </c>
      <c r="CF7" s="40">
        <f aca="true" t="shared" si="11" ref="CF7:CF29">((AP7+AS7+BK7)/3)+CE7-AD7</f>
        <v>88.54629629629629</v>
      </c>
      <c r="CG7" s="40">
        <f aca="true" t="shared" si="12" ref="CG7:CG20">+IF(CF7&gt;=70,"Aprobado","Segunda Oportunidad")</f>
        <v>0</v>
      </c>
      <c r="CH7" s="41"/>
      <c r="CI7" s="41"/>
    </row>
    <row r="8" spans="1:251" ht="12.75" customHeight="1">
      <c r="A8" s="41">
        <v>2</v>
      </c>
      <c r="B8" s="42" t="s">
        <v>68</v>
      </c>
      <c r="C8" s="43" t="s">
        <v>70</v>
      </c>
      <c r="D8" s="44">
        <v>1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5">
        <v>1</v>
      </c>
      <c r="O8" s="46">
        <v>0</v>
      </c>
      <c r="P8" s="47">
        <v>0.5</v>
      </c>
      <c r="Q8" s="44">
        <v>1</v>
      </c>
      <c r="R8" s="44">
        <v>1</v>
      </c>
      <c r="S8" s="44">
        <v>1</v>
      </c>
      <c r="T8" s="48">
        <v>1</v>
      </c>
      <c r="U8" s="48">
        <v>1</v>
      </c>
      <c r="V8" s="47">
        <v>0.5</v>
      </c>
      <c r="W8" s="47">
        <v>0.5</v>
      </c>
      <c r="X8" s="46">
        <v>0</v>
      </c>
      <c r="Y8" s="48">
        <v>1</v>
      </c>
      <c r="Z8" s="48">
        <v>1</v>
      </c>
      <c r="AA8" s="33">
        <f t="shared" si="0"/>
        <v>21</v>
      </c>
      <c r="AB8" s="33">
        <f t="shared" si="1"/>
        <v>3</v>
      </c>
      <c r="AC8" s="33">
        <f t="shared" si="2"/>
        <v>2</v>
      </c>
      <c r="AD8" s="34">
        <f t="shared" si="3"/>
        <v>3.5</v>
      </c>
      <c r="AE8" s="33">
        <f t="shared" si="4"/>
        <v>91.30434782608695</v>
      </c>
      <c r="AF8" s="33">
        <f t="shared" si="5"/>
        <v>0</v>
      </c>
      <c r="AG8" s="6">
        <v>100</v>
      </c>
      <c r="AH8" s="6">
        <v>100</v>
      </c>
      <c r="AI8" s="6">
        <v>100</v>
      </c>
      <c r="AJ8" s="6">
        <v>80</v>
      </c>
      <c r="AK8" s="6">
        <v>100</v>
      </c>
      <c r="AL8" s="6">
        <v>100</v>
      </c>
      <c r="AM8" s="6">
        <v>100</v>
      </c>
      <c r="AN8" s="6">
        <v>100</v>
      </c>
      <c r="AO8" s="6">
        <v>100</v>
      </c>
      <c r="AP8" s="34">
        <f t="shared" si="6"/>
        <v>97.77777777777777</v>
      </c>
      <c r="AQ8" s="49">
        <v>55</v>
      </c>
      <c r="AR8" s="50">
        <v>81</v>
      </c>
      <c r="AS8" s="34">
        <f t="shared" si="7"/>
        <v>68</v>
      </c>
      <c r="AT8" s="8">
        <v>1</v>
      </c>
      <c r="AU8" s="8">
        <v>1</v>
      </c>
      <c r="AV8" s="8">
        <v>0.5</v>
      </c>
      <c r="AW8" s="8">
        <v>1</v>
      </c>
      <c r="AX8" s="8">
        <v>1</v>
      </c>
      <c r="AY8" s="8">
        <v>1</v>
      </c>
      <c r="AZ8" s="8">
        <v>1</v>
      </c>
      <c r="BA8" s="8">
        <v>1</v>
      </c>
      <c r="BB8" s="8">
        <v>0.5</v>
      </c>
      <c r="BC8" s="8">
        <v>0</v>
      </c>
      <c r="BD8" s="8">
        <v>0</v>
      </c>
      <c r="BE8" s="8">
        <v>0</v>
      </c>
      <c r="BF8" s="8">
        <v>1</v>
      </c>
      <c r="BG8" s="8">
        <v>1</v>
      </c>
      <c r="BH8" s="8">
        <v>1</v>
      </c>
      <c r="BI8" s="8">
        <v>1</v>
      </c>
      <c r="BJ8" s="38">
        <f t="shared" si="8"/>
        <v>12</v>
      </c>
      <c r="BK8" s="39">
        <f t="shared" si="9"/>
        <v>75</v>
      </c>
      <c r="BL8" s="8">
        <v>1</v>
      </c>
      <c r="BM8" s="8">
        <v>0</v>
      </c>
      <c r="BN8" s="8">
        <v>0</v>
      </c>
      <c r="BO8" s="8">
        <v>0</v>
      </c>
      <c r="BP8" s="8">
        <v>1</v>
      </c>
      <c r="BQ8" s="8">
        <v>0</v>
      </c>
      <c r="BR8" s="8">
        <v>0</v>
      </c>
      <c r="BS8" s="8">
        <v>0</v>
      </c>
      <c r="BT8" s="8">
        <v>1</v>
      </c>
      <c r="BU8" s="8">
        <v>0.5</v>
      </c>
      <c r="BV8" s="8">
        <v>0</v>
      </c>
      <c r="BW8" s="8">
        <v>1</v>
      </c>
      <c r="BX8" s="8">
        <v>0</v>
      </c>
      <c r="BY8" s="8">
        <v>1</v>
      </c>
      <c r="BZ8" s="8">
        <v>0</v>
      </c>
      <c r="CA8" s="8">
        <v>0</v>
      </c>
      <c r="CB8" s="8">
        <v>1</v>
      </c>
      <c r="CC8" s="8">
        <v>1</v>
      </c>
      <c r="CD8" s="8">
        <v>1</v>
      </c>
      <c r="CE8" s="34">
        <f t="shared" si="10"/>
        <v>8.5</v>
      </c>
      <c r="CF8" s="40">
        <f t="shared" si="11"/>
        <v>85.25925925925925</v>
      </c>
      <c r="CG8" s="40">
        <f t="shared" si="12"/>
        <v>0</v>
      </c>
      <c r="CH8" s="41"/>
      <c r="CI8" s="41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87" ht="12.75" customHeight="1">
      <c r="A9" s="28">
        <v>3</v>
      </c>
      <c r="B9" s="28" t="s">
        <v>68</v>
      </c>
      <c r="C9" s="29" t="s">
        <v>71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36">
        <v>1</v>
      </c>
      <c r="L9" s="36">
        <v>1</v>
      </c>
      <c r="M9" s="36">
        <v>1</v>
      </c>
      <c r="N9" s="31">
        <v>1</v>
      </c>
      <c r="O9" s="36">
        <v>1</v>
      </c>
      <c r="P9" s="36">
        <v>1</v>
      </c>
      <c r="Q9" s="36">
        <v>1</v>
      </c>
      <c r="R9" s="36">
        <v>1</v>
      </c>
      <c r="S9" s="36">
        <v>1</v>
      </c>
      <c r="T9" s="30">
        <v>1</v>
      </c>
      <c r="U9" s="30">
        <v>1</v>
      </c>
      <c r="V9" s="30">
        <v>1</v>
      </c>
      <c r="W9" s="30">
        <v>1</v>
      </c>
      <c r="X9" s="30">
        <v>1</v>
      </c>
      <c r="Y9" s="30">
        <v>1</v>
      </c>
      <c r="Z9" s="51">
        <v>0.5</v>
      </c>
      <c r="AA9" s="33">
        <f t="shared" si="0"/>
        <v>23</v>
      </c>
      <c r="AB9" s="33">
        <f t="shared" si="1"/>
        <v>1</v>
      </c>
      <c r="AC9" s="33">
        <f t="shared" si="2"/>
        <v>0</v>
      </c>
      <c r="AD9" s="34">
        <f t="shared" si="3"/>
        <v>0.5</v>
      </c>
      <c r="AE9" s="33">
        <f t="shared" si="4"/>
        <v>100</v>
      </c>
      <c r="AF9" s="33">
        <f t="shared" si="5"/>
        <v>0</v>
      </c>
      <c r="AG9" s="35">
        <v>90</v>
      </c>
      <c r="AH9" s="35">
        <v>100</v>
      </c>
      <c r="AI9" s="35">
        <v>100</v>
      </c>
      <c r="AJ9" s="35">
        <v>80</v>
      </c>
      <c r="AK9" s="35">
        <v>100</v>
      </c>
      <c r="AL9" s="35">
        <v>100</v>
      </c>
      <c r="AM9" s="35">
        <v>100</v>
      </c>
      <c r="AN9" s="35">
        <v>100</v>
      </c>
      <c r="AO9" s="35">
        <v>100</v>
      </c>
      <c r="AP9" s="34">
        <f t="shared" si="6"/>
        <v>96.66666666666667</v>
      </c>
      <c r="AQ9" s="32">
        <v>65</v>
      </c>
      <c r="AR9" s="36">
        <v>96</v>
      </c>
      <c r="AS9" s="34">
        <f t="shared" si="7"/>
        <v>80.5</v>
      </c>
      <c r="AT9" s="37">
        <v>1</v>
      </c>
      <c r="AU9" s="37">
        <v>1</v>
      </c>
      <c r="AV9" s="37">
        <v>1</v>
      </c>
      <c r="AW9" s="37">
        <v>1</v>
      </c>
      <c r="AX9" s="37">
        <v>1</v>
      </c>
      <c r="AY9" s="37">
        <v>1</v>
      </c>
      <c r="AZ9" s="37">
        <v>1</v>
      </c>
      <c r="BA9" s="37">
        <v>1</v>
      </c>
      <c r="BB9" s="37">
        <v>1</v>
      </c>
      <c r="BC9" s="37">
        <v>0</v>
      </c>
      <c r="BD9" s="37">
        <v>0</v>
      </c>
      <c r="BE9" s="37">
        <v>0</v>
      </c>
      <c r="BF9" s="37">
        <v>1</v>
      </c>
      <c r="BG9" s="37">
        <v>1</v>
      </c>
      <c r="BH9" s="37">
        <v>1</v>
      </c>
      <c r="BI9" s="37">
        <v>1</v>
      </c>
      <c r="BJ9" s="38">
        <f t="shared" si="8"/>
        <v>13</v>
      </c>
      <c r="BK9" s="39">
        <f t="shared" si="9"/>
        <v>81.25</v>
      </c>
      <c r="BL9" s="37">
        <v>1</v>
      </c>
      <c r="BM9" s="37">
        <v>0</v>
      </c>
      <c r="BN9" s="37">
        <v>1.5</v>
      </c>
      <c r="BO9" s="37">
        <v>0</v>
      </c>
      <c r="BP9" s="37">
        <v>1</v>
      </c>
      <c r="BQ9" s="37">
        <v>0</v>
      </c>
      <c r="BR9" s="37">
        <v>0</v>
      </c>
      <c r="BS9" s="37">
        <v>0</v>
      </c>
      <c r="BT9" s="37">
        <v>1</v>
      </c>
      <c r="BU9" s="37">
        <v>1</v>
      </c>
      <c r="BV9" s="37">
        <v>0</v>
      </c>
      <c r="BW9" s="37">
        <v>0</v>
      </c>
      <c r="BX9" s="37">
        <v>0</v>
      </c>
      <c r="BY9" s="37">
        <v>1</v>
      </c>
      <c r="BZ9" s="37">
        <v>1</v>
      </c>
      <c r="CA9" s="37">
        <v>0</v>
      </c>
      <c r="CB9" s="37">
        <v>1</v>
      </c>
      <c r="CC9" s="37">
        <v>1</v>
      </c>
      <c r="CD9" s="37">
        <v>1</v>
      </c>
      <c r="CE9" s="34">
        <f t="shared" si="10"/>
        <v>10.5</v>
      </c>
      <c r="CF9" s="40">
        <f t="shared" si="11"/>
        <v>96.1388888888889</v>
      </c>
      <c r="CG9" s="40">
        <f t="shared" si="12"/>
        <v>0</v>
      </c>
      <c r="CH9" s="41"/>
      <c r="CI9" s="41"/>
    </row>
    <row r="10" spans="1:87" ht="12.75" customHeight="1">
      <c r="A10" s="2">
        <v>4</v>
      </c>
      <c r="B10" s="42" t="s">
        <v>68</v>
      </c>
      <c r="C10" s="43" t="s">
        <v>72</v>
      </c>
      <c r="D10" s="44">
        <v>1</v>
      </c>
      <c r="E10" s="44">
        <v>1</v>
      </c>
      <c r="F10" s="44">
        <v>1</v>
      </c>
      <c r="G10" s="46">
        <v>0</v>
      </c>
      <c r="H10" s="44">
        <v>1</v>
      </c>
      <c r="I10" s="44">
        <v>1</v>
      </c>
      <c r="J10" s="44">
        <v>1</v>
      </c>
      <c r="K10" s="44">
        <v>1</v>
      </c>
      <c r="L10" s="46">
        <v>0</v>
      </c>
      <c r="M10" s="47">
        <v>0.5</v>
      </c>
      <c r="N10" s="45">
        <v>1</v>
      </c>
      <c r="O10" s="44">
        <v>1</v>
      </c>
      <c r="P10" s="44">
        <v>1</v>
      </c>
      <c r="Q10" s="44">
        <v>1</v>
      </c>
      <c r="R10" s="44">
        <v>1</v>
      </c>
      <c r="S10" s="44">
        <v>1</v>
      </c>
      <c r="T10" s="48">
        <v>1</v>
      </c>
      <c r="U10" s="48">
        <v>1</v>
      </c>
      <c r="V10" s="48">
        <v>1</v>
      </c>
      <c r="W10" s="48">
        <v>1</v>
      </c>
      <c r="X10" s="48">
        <v>1</v>
      </c>
      <c r="Y10" s="48">
        <v>1</v>
      </c>
      <c r="Z10" s="48">
        <v>1</v>
      </c>
      <c r="AA10" s="33">
        <f t="shared" si="0"/>
        <v>21</v>
      </c>
      <c r="AB10" s="33">
        <f t="shared" si="1"/>
        <v>1</v>
      </c>
      <c r="AC10" s="33">
        <f t="shared" si="2"/>
        <v>2</v>
      </c>
      <c r="AD10" s="34">
        <f t="shared" si="3"/>
        <v>2.5</v>
      </c>
      <c r="AE10" s="33">
        <f t="shared" si="4"/>
        <v>91.30434782608695</v>
      </c>
      <c r="AF10" s="33">
        <f t="shared" si="5"/>
        <v>0</v>
      </c>
      <c r="AG10" s="6">
        <v>100</v>
      </c>
      <c r="AH10" s="6">
        <v>100</v>
      </c>
      <c r="AI10" s="6">
        <v>100</v>
      </c>
      <c r="AJ10" s="6">
        <v>80</v>
      </c>
      <c r="AK10" s="6">
        <v>100</v>
      </c>
      <c r="AL10" s="6">
        <v>100</v>
      </c>
      <c r="AM10" s="6">
        <v>100</v>
      </c>
      <c r="AN10" s="6">
        <v>100</v>
      </c>
      <c r="AO10" s="6">
        <v>100</v>
      </c>
      <c r="AP10" s="34">
        <f t="shared" si="6"/>
        <v>97.77777777777777</v>
      </c>
      <c r="AQ10" s="49">
        <v>55</v>
      </c>
      <c r="AR10" s="50">
        <v>99</v>
      </c>
      <c r="AS10" s="34">
        <f t="shared" si="7"/>
        <v>77</v>
      </c>
      <c r="AT10" s="8">
        <v>1</v>
      </c>
      <c r="AU10" s="8">
        <v>1</v>
      </c>
      <c r="AV10" s="8">
        <v>0.5</v>
      </c>
      <c r="AW10" s="8">
        <v>1</v>
      </c>
      <c r="AX10" s="8">
        <v>1</v>
      </c>
      <c r="AY10" s="8">
        <v>0.5</v>
      </c>
      <c r="AZ10" s="8">
        <v>1</v>
      </c>
      <c r="BA10" s="8">
        <v>0.5</v>
      </c>
      <c r="BB10" s="8">
        <v>1</v>
      </c>
      <c r="BC10" s="8">
        <v>0</v>
      </c>
      <c r="BD10" s="8">
        <v>0</v>
      </c>
      <c r="BE10" s="8">
        <v>0</v>
      </c>
      <c r="BF10" s="8">
        <v>1</v>
      </c>
      <c r="BG10" s="8">
        <v>1</v>
      </c>
      <c r="BH10" s="8">
        <v>1</v>
      </c>
      <c r="BI10" s="8">
        <v>1</v>
      </c>
      <c r="BJ10" s="38">
        <f t="shared" si="8"/>
        <v>11.5</v>
      </c>
      <c r="BK10" s="39">
        <f t="shared" si="9"/>
        <v>71.875</v>
      </c>
      <c r="BL10" s="8">
        <v>1</v>
      </c>
      <c r="BM10" s="8">
        <v>0</v>
      </c>
      <c r="BN10" s="8">
        <v>0</v>
      </c>
      <c r="BO10" s="8">
        <v>0</v>
      </c>
      <c r="BP10" s="8">
        <v>1</v>
      </c>
      <c r="BQ10" s="8">
        <v>0</v>
      </c>
      <c r="BR10" s="8">
        <v>1</v>
      </c>
      <c r="BS10" s="8">
        <v>0</v>
      </c>
      <c r="BT10" s="8">
        <v>1</v>
      </c>
      <c r="BU10" s="8">
        <v>1</v>
      </c>
      <c r="BV10" s="8">
        <v>0</v>
      </c>
      <c r="BW10" s="8">
        <v>0</v>
      </c>
      <c r="BX10" s="8">
        <v>1</v>
      </c>
      <c r="BY10" s="8">
        <v>0</v>
      </c>
      <c r="BZ10" s="8">
        <v>1</v>
      </c>
      <c r="CA10" s="8">
        <v>0</v>
      </c>
      <c r="CB10" s="8">
        <v>1</v>
      </c>
      <c r="CC10" s="8">
        <v>1</v>
      </c>
      <c r="CD10" s="8">
        <v>1</v>
      </c>
      <c r="CE10" s="34">
        <f t="shared" si="10"/>
        <v>10</v>
      </c>
      <c r="CF10" s="40">
        <f t="shared" si="11"/>
        <v>89.7175925925926</v>
      </c>
      <c r="CG10" s="40">
        <f t="shared" si="12"/>
        <v>0</v>
      </c>
      <c r="CH10" s="41"/>
      <c r="CI10" s="41"/>
    </row>
    <row r="11" spans="1:87" ht="12.75" customHeight="1">
      <c r="A11" s="28">
        <v>5</v>
      </c>
      <c r="B11" s="28" t="s">
        <v>68</v>
      </c>
      <c r="C11" s="29" t="s">
        <v>73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36">
        <v>1</v>
      </c>
      <c r="J11" s="36">
        <v>1</v>
      </c>
      <c r="K11" s="36">
        <v>1</v>
      </c>
      <c r="L11" s="36">
        <v>1</v>
      </c>
      <c r="M11" s="36">
        <v>1</v>
      </c>
      <c r="N11" s="52">
        <v>1</v>
      </c>
      <c r="O11" s="30">
        <v>1</v>
      </c>
      <c r="P11" s="30">
        <v>1</v>
      </c>
      <c r="Q11" s="30">
        <v>1</v>
      </c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0">
        <v>1</v>
      </c>
      <c r="X11" s="30">
        <v>1</v>
      </c>
      <c r="Y11" s="30">
        <v>1</v>
      </c>
      <c r="Z11" s="30">
        <v>1</v>
      </c>
      <c r="AA11" s="33">
        <f t="shared" si="0"/>
        <v>23</v>
      </c>
      <c r="AB11" s="33">
        <f t="shared" si="1"/>
        <v>0</v>
      </c>
      <c r="AC11" s="33">
        <f t="shared" si="2"/>
        <v>0</v>
      </c>
      <c r="AD11" s="34">
        <f t="shared" si="3"/>
        <v>0</v>
      </c>
      <c r="AE11" s="33">
        <f t="shared" si="4"/>
        <v>100</v>
      </c>
      <c r="AF11" s="33">
        <f t="shared" si="5"/>
        <v>0</v>
      </c>
      <c r="AG11" s="35">
        <v>90</v>
      </c>
      <c r="AH11" s="35">
        <v>100</v>
      </c>
      <c r="AI11" s="35">
        <v>100</v>
      </c>
      <c r="AJ11" s="35">
        <v>100</v>
      </c>
      <c r="AK11" s="35">
        <v>100</v>
      </c>
      <c r="AL11" s="35">
        <v>100</v>
      </c>
      <c r="AM11" s="35">
        <v>100</v>
      </c>
      <c r="AN11" s="35">
        <v>100</v>
      </c>
      <c r="AO11" s="35">
        <v>100</v>
      </c>
      <c r="AP11" s="34">
        <f t="shared" si="6"/>
        <v>98.88888888888889</v>
      </c>
      <c r="AQ11" s="36">
        <v>70</v>
      </c>
      <c r="AR11" s="36">
        <v>100</v>
      </c>
      <c r="AS11" s="34">
        <f t="shared" si="7"/>
        <v>85</v>
      </c>
      <c r="AT11" s="37">
        <v>1</v>
      </c>
      <c r="AU11" s="37">
        <v>1</v>
      </c>
      <c r="AV11" s="37">
        <v>1</v>
      </c>
      <c r="AW11" s="37">
        <v>1</v>
      </c>
      <c r="AX11" s="37">
        <v>1</v>
      </c>
      <c r="AY11" s="37">
        <v>1</v>
      </c>
      <c r="AZ11" s="37">
        <v>1</v>
      </c>
      <c r="BA11" s="37">
        <v>1</v>
      </c>
      <c r="BB11" s="37">
        <v>1</v>
      </c>
      <c r="BC11" s="37">
        <v>0</v>
      </c>
      <c r="BD11" s="37">
        <v>0</v>
      </c>
      <c r="BE11" s="37">
        <v>0</v>
      </c>
      <c r="BF11" s="37">
        <v>1</v>
      </c>
      <c r="BG11" s="37">
        <v>1</v>
      </c>
      <c r="BH11" s="37">
        <v>1</v>
      </c>
      <c r="BI11" s="37">
        <v>1</v>
      </c>
      <c r="BJ11" s="38">
        <f t="shared" si="8"/>
        <v>13</v>
      </c>
      <c r="BK11" s="39">
        <f t="shared" si="9"/>
        <v>81.25</v>
      </c>
      <c r="BL11" s="37">
        <v>1</v>
      </c>
      <c r="BM11" s="37">
        <v>0</v>
      </c>
      <c r="BN11" s="37">
        <v>0</v>
      </c>
      <c r="BO11" s="37">
        <v>1</v>
      </c>
      <c r="BP11" s="37">
        <v>1</v>
      </c>
      <c r="BQ11" s="37">
        <v>0</v>
      </c>
      <c r="BR11" s="37">
        <v>0</v>
      </c>
      <c r="BS11" s="37">
        <v>0</v>
      </c>
      <c r="BT11" s="37">
        <v>1</v>
      </c>
      <c r="BU11" s="37">
        <v>1</v>
      </c>
      <c r="BV11" s="37">
        <v>0</v>
      </c>
      <c r="BW11" s="37">
        <v>0</v>
      </c>
      <c r="BX11" s="37">
        <v>1</v>
      </c>
      <c r="BY11" s="37">
        <v>1</v>
      </c>
      <c r="BZ11" s="37">
        <v>1</v>
      </c>
      <c r="CA11" s="37">
        <v>0</v>
      </c>
      <c r="CB11" s="37">
        <v>1</v>
      </c>
      <c r="CC11" s="37">
        <v>1</v>
      </c>
      <c r="CD11" s="37">
        <v>1</v>
      </c>
      <c r="CE11" s="34">
        <f t="shared" si="10"/>
        <v>11</v>
      </c>
      <c r="CF11" s="40">
        <f t="shared" si="11"/>
        <v>99.37962962962963</v>
      </c>
      <c r="CG11" s="40">
        <f t="shared" si="12"/>
        <v>0</v>
      </c>
      <c r="CH11" s="41"/>
      <c r="CI11" s="41"/>
    </row>
    <row r="12" spans="1:87" ht="12.75" customHeight="1">
      <c r="A12" s="2">
        <v>6</v>
      </c>
      <c r="B12" s="42" t="s">
        <v>68</v>
      </c>
      <c r="C12" s="43" t="s">
        <v>74</v>
      </c>
      <c r="D12" s="44">
        <v>1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8">
        <v>1</v>
      </c>
      <c r="N12" s="53">
        <v>1</v>
      </c>
      <c r="O12" s="48">
        <v>1</v>
      </c>
      <c r="P12" s="48">
        <v>1</v>
      </c>
      <c r="Q12" s="48">
        <v>1</v>
      </c>
      <c r="R12" s="48">
        <v>1</v>
      </c>
      <c r="S12" s="48">
        <v>1</v>
      </c>
      <c r="T12" s="48">
        <v>1</v>
      </c>
      <c r="U12" s="48">
        <v>1</v>
      </c>
      <c r="V12" s="48">
        <v>1</v>
      </c>
      <c r="W12" s="48">
        <v>1</v>
      </c>
      <c r="X12" s="48">
        <v>1</v>
      </c>
      <c r="Y12" s="48">
        <v>1</v>
      </c>
      <c r="Z12" s="48">
        <v>1</v>
      </c>
      <c r="AA12" s="33">
        <f t="shared" si="0"/>
        <v>23</v>
      </c>
      <c r="AB12" s="33">
        <f t="shared" si="1"/>
        <v>0</v>
      </c>
      <c r="AC12" s="33">
        <f t="shared" si="2"/>
        <v>0</v>
      </c>
      <c r="AD12" s="34">
        <f t="shared" si="3"/>
        <v>0</v>
      </c>
      <c r="AE12" s="33">
        <f t="shared" si="4"/>
        <v>100</v>
      </c>
      <c r="AF12" s="33">
        <f t="shared" si="5"/>
        <v>0</v>
      </c>
      <c r="AG12" s="6">
        <v>90</v>
      </c>
      <c r="AH12" s="6">
        <v>100</v>
      </c>
      <c r="AI12" s="6">
        <v>100</v>
      </c>
      <c r="AJ12" s="6">
        <v>100</v>
      </c>
      <c r="AK12" s="6">
        <v>100</v>
      </c>
      <c r="AL12" s="6">
        <v>100</v>
      </c>
      <c r="AM12" s="6">
        <v>100</v>
      </c>
      <c r="AN12" s="6">
        <v>100</v>
      </c>
      <c r="AO12" s="6">
        <v>100</v>
      </c>
      <c r="AP12" s="34">
        <f t="shared" si="6"/>
        <v>98.88888888888889</v>
      </c>
      <c r="AQ12" s="49">
        <v>40</v>
      </c>
      <c r="AR12" s="50">
        <v>96</v>
      </c>
      <c r="AS12" s="34">
        <f t="shared" si="7"/>
        <v>68</v>
      </c>
      <c r="AT12" s="8">
        <v>1</v>
      </c>
      <c r="AU12" s="8">
        <v>1</v>
      </c>
      <c r="AV12" s="8">
        <v>1</v>
      </c>
      <c r="AW12" s="8">
        <v>1</v>
      </c>
      <c r="AX12" s="8">
        <v>1</v>
      </c>
      <c r="AY12" s="8">
        <v>1</v>
      </c>
      <c r="AZ12" s="8">
        <v>0</v>
      </c>
      <c r="BA12" s="8">
        <v>1</v>
      </c>
      <c r="BB12" s="8">
        <v>0</v>
      </c>
      <c r="BC12" s="8">
        <v>1</v>
      </c>
      <c r="BD12" s="8">
        <v>1</v>
      </c>
      <c r="BE12" s="8">
        <v>0</v>
      </c>
      <c r="BF12" s="8">
        <v>0.5</v>
      </c>
      <c r="BG12" s="8">
        <v>1</v>
      </c>
      <c r="BH12" s="8">
        <v>1</v>
      </c>
      <c r="BI12" s="8">
        <v>1</v>
      </c>
      <c r="BJ12" s="38">
        <f t="shared" si="8"/>
        <v>12.5</v>
      </c>
      <c r="BK12" s="39">
        <f t="shared" si="9"/>
        <v>78.125</v>
      </c>
      <c r="BL12" s="8">
        <v>1</v>
      </c>
      <c r="BM12" s="8">
        <v>1</v>
      </c>
      <c r="BN12" s="8">
        <v>1.5</v>
      </c>
      <c r="BO12" s="8">
        <v>0</v>
      </c>
      <c r="BP12" s="8">
        <v>1</v>
      </c>
      <c r="BQ12" s="8">
        <v>0</v>
      </c>
      <c r="BR12" s="8">
        <v>0</v>
      </c>
      <c r="BS12" s="8">
        <v>1</v>
      </c>
      <c r="BT12" s="8">
        <v>1</v>
      </c>
      <c r="BU12" s="8">
        <v>1</v>
      </c>
      <c r="BV12" s="8">
        <v>1</v>
      </c>
      <c r="BW12" s="8">
        <v>1</v>
      </c>
      <c r="BX12" s="8">
        <v>1</v>
      </c>
      <c r="BY12" s="8">
        <v>0</v>
      </c>
      <c r="BZ12" s="8">
        <v>1</v>
      </c>
      <c r="CA12" s="8">
        <v>0</v>
      </c>
      <c r="CB12" s="8">
        <v>1</v>
      </c>
      <c r="CC12" s="8">
        <v>1</v>
      </c>
      <c r="CD12" s="8">
        <v>1</v>
      </c>
      <c r="CE12" s="34">
        <f t="shared" si="10"/>
        <v>14.5</v>
      </c>
      <c r="CF12" s="40">
        <f t="shared" si="11"/>
        <v>96.17129629629629</v>
      </c>
      <c r="CG12" s="40">
        <f t="shared" si="12"/>
        <v>0</v>
      </c>
      <c r="CH12" s="41"/>
      <c r="CI12" s="41"/>
    </row>
    <row r="13" spans="1:87" ht="12.75" customHeight="1">
      <c r="A13" s="28">
        <v>7</v>
      </c>
      <c r="B13" s="28" t="s">
        <v>68</v>
      </c>
      <c r="C13" s="29" t="s">
        <v>75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1</v>
      </c>
      <c r="J13" s="36">
        <v>1</v>
      </c>
      <c r="K13" s="32">
        <v>0</v>
      </c>
      <c r="L13" s="32">
        <v>0</v>
      </c>
      <c r="M13" s="36">
        <v>1</v>
      </c>
      <c r="N13" s="52">
        <v>1</v>
      </c>
      <c r="O13" s="36">
        <v>1</v>
      </c>
      <c r="P13" s="36">
        <v>1</v>
      </c>
      <c r="Q13" s="36">
        <v>1</v>
      </c>
      <c r="R13" s="36">
        <v>1</v>
      </c>
      <c r="S13" s="36">
        <v>1</v>
      </c>
      <c r="T13" s="30">
        <v>1</v>
      </c>
      <c r="U13" s="32">
        <v>0</v>
      </c>
      <c r="V13" s="30">
        <v>1</v>
      </c>
      <c r="W13" s="32">
        <v>0</v>
      </c>
      <c r="X13" s="32">
        <v>0</v>
      </c>
      <c r="Y13" s="30">
        <v>1</v>
      </c>
      <c r="Z13" s="30">
        <v>1</v>
      </c>
      <c r="AA13" s="33">
        <f t="shared" si="0"/>
        <v>18</v>
      </c>
      <c r="AB13" s="33">
        <f t="shared" si="1"/>
        <v>0</v>
      </c>
      <c r="AC13" s="33">
        <f t="shared" si="2"/>
        <v>5</v>
      </c>
      <c r="AD13" s="34">
        <f t="shared" si="3"/>
        <v>5</v>
      </c>
      <c r="AE13" s="33">
        <f t="shared" si="4"/>
        <v>78.26086956521739</v>
      </c>
      <c r="AF13" s="33">
        <f t="shared" si="5"/>
        <v>0</v>
      </c>
      <c r="AG13" s="35">
        <v>90</v>
      </c>
      <c r="AH13" s="35">
        <v>100</v>
      </c>
      <c r="AI13" s="35">
        <v>100</v>
      </c>
      <c r="AJ13" s="35">
        <v>95</v>
      </c>
      <c r="AK13" s="35">
        <v>100</v>
      </c>
      <c r="AL13" s="35">
        <v>100</v>
      </c>
      <c r="AM13" s="35">
        <v>100</v>
      </c>
      <c r="AN13" s="35">
        <v>100</v>
      </c>
      <c r="AO13" s="35">
        <v>100</v>
      </c>
      <c r="AP13" s="34">
        <f t="shared" si="6"/>
        <v>98.33333333333333</v>
      </c>
      <c r="AQ13" s="32">
        <v>40</v>
      </c>
      <c r="AR13" s="36">
        <v>95</v>
      </c>
      <c r="AS13" s="34">
        <f t="shared" si="7"/>
        <v>67.5</v>
      </c>
      <c r="AT13" s="37">
        <v>1</v>
      </c>
      <c r="AU13" s="37">
        <v>1</v>
      </c>
      <c r="AV13" s="37">
        <v>1</v>
      </c>
      <c r="AW13" s="37">
        <v>1</v>
      </c>
      <c r="AX13" s="37">
        <v>1</v>
      </c>
      <c r="AY13" s="37">
        <v>0.5</v>
      </c>
      <c r="AZ13" s="37">
        <v>1</v>
      </c>
      <c r="BA13" s="37">
        <v>1</v>
      </c>
      <c r="BB13" s="37">
        <v>1</v>
      </c>
      <c r="BC13" s="37">
        <v>0</v>
      </c>
      <c r="BD13" s="37">
        <v>0</v>
      </c>
      <c r="BE13" s="37">
        <v>1</v>
      </c>
      <c r="BF13" s="37">
        <v>1</v>
      </c>
      <c r="BG13" s="37">
        <v>1</v>
      </c>
      <c r="BH13" s="37">
        <v>1</v>
      </c>
      <c r="BI13" s="37">
        <v>1</v>
      </c>
      <c r="BJ13" s="38">
        <f t="shared" si="8"/>
        <v>13.5</v>
      </c>
      <c r="BK13" s="39">
        <f t="shared" si="9"/>
        <v>84.375</v>
      </c>
      <c r="BL13" s="37">
        <v>1</v>
      </c>
      <c r="BM13" s="37">
        <v>0</v>
      </c>
      <c r="BN13" s="37">
        <v>0</v>
      </c>
      <c r="BO13" s="37">
        <v>0</v>
      </c>
      <c r="BP13" s="37">
        <v>1</v>
      </c>
      <c r="BQ13" s="37">
        <v>1</v>
      </c>
      <c r="BR13" s="37">
        <v>0</v>
      </c>
      <c r="BS13" s="37">
        <v>0</v>
      </c>
      <c r="BT13" s="37">
        <v>0</v>
      </c>
      <c r="BU13" s="37">
        <v>0</v>
      </c>
      <c r="BV13" s="37">
        <v>1</v>
      </c>
      <c r="BW13" s="37">
        <v>1</v>
      </c>
      <c r="BX13" s="37">
        <v>0</v>
      </c>
      <c r="BY13" s="37">
        <v>0</v>
      </c>
      <c r="BZ13" s="37">
        <v>1</v>
      </c>
      <c r="CA13" s="37">
        <v>1</v>
      </c>
      <c r="CB13" s="37">
        <v>0</v>
      </c>
      <c r="CC13" s="37">
        <v>0</v>
      </c>
      <c r="CD13" s="37">
        <v>0</v>
      </c>
      <c r="CE13" s="34">
        <f t="shared" si="10"/>
        <v>7</v>
      </c>
      <c r="CF13" s="40">
        <f t="shared" si="11"/>
        <v>85.40277777777777</v>
      </c>
      <c r="CG13" s="40">
        <f t="shared" si="12"/>
        <v>0</v>
      </c>
      <c r="CH13" s="41"/>
      <c r="CI13" s="41"/>
    </row>
    <row r="14" spans="1:87" ht="12.75" customHeight="1">
      <c r="A14" s="2">
        <v>8</v>
      </c>
      <c r="B14" s="42" t="s">
        <v>68</v>
      </c>
      <c r="C14" s="43" t="s">
        <v>76</v>
      </c>
      <c r="D14" s="44">
        <v>1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53">
        <v>1</v>
      </c>
      <c r="O14" s="44">
        <v>1</v>
      </c>
      <c r="P14" s="44">
        <v>1</v>
      </c>
      <c r="Q14" s="44">
        <v>1</v>
      </c>
      <c r="R14" s="44">
        <v>1</v>
      </c>
      <c r="S14" s="44">
        <v>1</v>
      </c>
      <c r="T14" s="48">
        <v>1</v>
      </c>
      <c r="U14" s="48">
        <v>1</v>
      </c>
      <c r="V14" s="48">
        <v>1</v>
      </c>
      <c r="W14" s="48">
        <v>1</v>
      </c>
      <c r="X14" s="48">
        <v>1</v>
      </c>
      <c r="Y14" s="48">
        <v>1</v>
      </c>
      <c r="Z14" s="48">
        <v>1</v>
      </c>
      <c r="AA14" s="33">
        <f t="shared" si="0"/>
        <v>23</v>
      </c>
      <c r="AB14" s="33">
        <f t="shared" si="1"/>
        <v>0</v>
      </c>
      <c r="AC14" s="33">
        <f t="shared" si="2"/>
        <v>0</v>
      </c>
      <c r="AD14" s="34">
        <f t="shared" si="3"/>
        <v>0</v>
      </c>
      <c r="AE14" s="33">
        <f t="shared" si="4"/>
        <v>100</v>
      </c>
      <c r="AF14" s="33">
        <f t="shared" si="5"/>
        <v>0</v>
      </c>
      <c r="AG14" s="6">
        <v>90</v>
      </c>
      <c r="AH14" s="6">
        <v>100</v>
      </c>
      <c r="AI14" s="6">
        <v>100</v>
      </c>
      <c r="AJ14" s="6">
        <v>100</v>
      </c>
      <c r="AK14" s="6">
        <v>100</v>
      </c>
      <c r="AL14" s="6">
        <v>100</v>
      </c>
      <c r="AM14" s="6">
        <v>100</v>
      </c>
      <c r="AN14" s="6">
        <v>100</v>
      </c>
      <c r="AO14" s="6">
        <v>100</v>
      </c>
      <c r="AP14" s="34">
        <f t="shared" si="6"/>
        <v>98.88888888888889</v>
      </c>
      <c r="AQ14" s="49">
        <v>65</v>
      </c>
      <c r="AR14" s="50">
        <v>99</v>
      </c>
      <c r="AS14" s="34">
        <f t="shared" si="7"/>
        <v>82</v>
      </c>
      <c r="AT14" s="8">
        <v>1</v>
      </c>
      <c r="AU14" s="8">
        <v>1</v>
      </c>
      <c r="AV14" s="8">
        <v>1</v>
      </c>
      <c r="AW14" s="8">
        <v>1</v>
      </c>
      <c r="AX14" s="8">
        <v>1</v>
      </c>
      <c r="AY14" s="8">
        <v>0.5</v>
      </c>
      <c r="AZ14" s="8">
        <v>1</v>
      </c>
      <c r="BA14" s="8">
        <v>1</v>
      </c>
      <c r="BB14" s="8">
        <v>1</v>
      </c>
      <c r="BC14" s="8">
        <v>1</v>
      </c>
      <c r="BD14" s="8">
        <v>0</v>
      </c>
      <c r="BE14" s="8">
        <v>0</v>
      </c>
      <c r="BF14" s="8">
        <v>1</v>
      </c>
      <c r="BG14" s="8">
        <v>1</v>
      </c>
      <c r="BH14" s="8">
        <v>1</v>
      </c>
      <c r="BI14" s="8">
        <v>1</v>
      </c>
      <c r="BJ14" s="38">
        <f t="shared" si="8"/>
        <v>13.5</v>
      </c>
      <c r="BK14" s="39">
        <f t="shared" si="9"/>
        <v>84.375</v>
      </c>
      <c r="BL14" s="8">
        <v>1</v>
      </c>
      <c r="BM14" s="8">
        <v>1</v>
      </c>
      <c r="BN14" s="8">
        <v>1.5</v>
      </c>
      <c r="BO14" s="8">
        <v>0</v>
      </c>
      <c r="BP14" s="8">
        <v>1</v>
      </c>
      <c r="BQ14" s="8">
        <v>0</v>
      </c>
      <c r="BR14" s="8">
        <v>0</v>
      </c>
      <c r="BS14" s="8">
        <v>0</v>
      </c>
      <c r="BT14" s="8">
        <v>1</v>
      </c>
      <c r="BU14" s="8">
        <v>1</v>
      </c>
      <c r="BV14" s="8">
        <v>1</v>
      </c>
      <c r="BW14" s="8">
        <v>1</v>
      </c>
      <c r="BX14" s="8">
        <v>1</v>
      </c>
      <c r="BY14" s="8">
        <v>0</v>
      </c>
      <c r="BZ14" s="8">
        <v>1</v>
      </c>
      <c r="CA14" s="8">
        <v>0</v>
      </c>
      <c r="CB14" s="8">
        <v>1</v>
      </c>
      <c r="CC14" s="8">
        <v>1</v>
      </c>
      <c r="CD14" s="8">
        <v>1</v>
      </c>
      <c r="CE14" s="34">
        <f t="shared" si="10"/>
        <v>13.5</v>
      </c>
      <c r="CF14" s="40">
        <f t="shared" si="11"/>
        <v>101.9212962962963</v>
      </c>
      <c r="CG14" s="40">
        <f t="shared" si="12"/>
        <v>0</v>
      </c>
      <c r="CH14" s="41"/>
      <c r="CI14" s="41"/>
    </row>
    <row r="15" spans="1:87" ht="12.75" customHeight="1">
      <c r="A15" s="28">
        <v>9</v>
      </c>
      <c r="B15" s="28" t="s">
        <v>68</v>
      </c>
      <c r="C15" s="29" t="s">
        <v>77</v>
      </c>
      <c r="D15" s="36">
        <v>1</v>
      </c>
      <c r="E15" s="36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2">
        <v>0</v>
      </c>
      <c r="M15" s="32">
        <v>0</v>
      </c>
      <c r="N15" s="52">
        <v>1</v>
      </c>
      <c r="O15" s="36">
        <v>1</v>
      </c>
      <c r="P15" s="36">
        <v>1</v>
      </c>
      <c r="Q15" s="36">
        <v>1</v>
      </c>
      <c r="R15" s="36">
        <v>1</v>
      </c>
      <c r="S15" s="36">
        <v>1</v>
      </c>
      <c r="T15" s="30">
        <v>1</v>
      </c>
      <c r="U15" s="30">
        <v>1</v>
      </c>
      <c r="V15" s="30">
        <v>1</v>
      </c>
      <c r="W15" s="30">
        <v>1</v>
      </c>
      <c r="X15" s="30">
        <v>1</v>
      </c>
      <c r="Y15" s="30">
        <v>1</v>
      </c>
      <c r="Z15" s="30">
        <v>1</v>
      </c>
      <c r="AA15" s="33">
        <f t="shared" si="0"/>
        <v>21</v>
      </c>
      <c r="AB15" s="33">
        <f t="shared" si="1"/>
        <v>0</v>
      </c>
      <c r="AC15" s="33">
        <f t="shared" si="2"/>
        <v>2</v>
      </c>
      <c r="AD15" s="34">
        <f t="shared" si="3"/>
        <v>2</v>
      </c>
      <c r="AE15" s="33">
        <f t="shared" si="4"/>
        <v>91.30434782608695</v>
      </c>
      <c r="AF15" s="33">
        <f t="shared" si="5"/>
        <v>0</v>
      </c>
      <c r="AG15" s="35">
        <v>100</v>
      </c>
      <c r="AH15" s="35">
        <v>90</v>
      </c>
      <c r="AI15" s="35">
        <v>100</v>
      </c>
      <c r="AJ15" s="35">
        <v>100</v>
      </c>
      <c r="AK15" s="35">
        <v>100</v>
      </c>
      <c r="AL15" s="35">
        <v>100</v>
      </c>
      <c r="AM15" s="35">
        <v>90</v>
      </c>
      <c r="AN15" s="35">
        <v>100</v>
      </c>
      <c r="AO15" s="35">
        <v>0</v>
      </c>
      <c r="AP15" s="34">
        <f t="shared" si="6"/>
        <v>86.66666666666667</v>
      </c>
      <c r="AQ15" s="32">
        <v>45</v>
      </c>
      <c r="AR15" s="36">
        <v>78</v>
      </c>
      <c r="AS15" s="34">
        <f t="shared" si="7"/>
        <v>61.5</v>
      </c>
      <c r="AT15" s="37">
        <v>1</v>
      </c>
      <c r="AU15" s="37">
        <v>1</v>
      </c>
      <c r="AV15" s="37">
        <v>1</v>
      </c>
      <c r="AW15" s="37">
        <v>1</v>
      </c>
      <c r="AX15" s="37">
        <v>1</v>
      </c>
      <c r="AY15" s="37">
        <v>1</v>
      </c>
      <c r="AZ15" s="37">
        <v>1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1</v>
      </c>
      <c r="BG15" s="37">
        <v>1</v>
      </c>
      <c r="BH15" s="37">
        <v>1</v>
      </c>
      <c r="BI15" s="37">
        <v>1</v>
      </c>
      <c r="BJ15" s="38">
        <f t="shared" si="8"/>
        <v>11</v>
      </c>
      <c r="BK15" s="39">
        <f t="shared" si="9"/>
        <v>68.75</v>
      </c>
      <c r="BL15" s="37">
        <v>1</v>
      </c>
      <c r="BM15" s="37">
        <v>0</v>
      </c>
      <c r="BN15" s="37">
        <v>0</v>
      </c>
      <c r="BO15" s="37">
        <v>0</v>
      </c>
      <c r="BP15" s="37">
        <v>1</v>
      </c>
      <c r="BQ15" s="37">
        <v>0</v>
      </c>
      <c r="BR15" s="37">
        <v>0</v>
      </c>
      <c r="BS15" s="37">
        <v>0</v>
      </c>
      <c r="BT15" s="37">
        <v>1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1</v>
      </c>
      <c r="CC15" s="37">
        <v>1</v>
      </c>
      <c r="CD15" s="37">
        <v>0</v>
      </c>
      <c r="CE15" s="34">
        <f t="shared" si="10"/>
        <v>5</v>
      </c>
      <c r="CF15" s="40">
        <f t="shared" si="11"/>
        <v>75.30555555555556</v>
      </c>
      <c r="CG15" s="40">
        <f t="shared" si="12"/>
        <v>0</v>
      </c>
      <c r="CH15"/>
      <c r="CI15"/>
    </row>
    <row r="16" spans="1:87" ht="12.75" customHeight="1">
      <c r="A16" s="2">
        <v>10</v>
      </c>
      <c r="B16" s="42" t="s">
        <v>68</v>
      </c>
      <c r="C16" s="43" t="s">
        <v>78</v>
      </c>
      <c r="D16" s="44">
        <v>1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5">
        <v>1</v>
      </c>
      <c r="O16" s="44">
        <v>1</v>
      </c>
      <c r="P16" s="44">
        <v>1</v>
      </c>
      <c r="Q16" s="44">
        <v>1</v>
      </c>
      <c r="R16" s="44">
        <v>1</v>
      </c>
      <c r="S16" s="44">
        <v>1</v>
      </c>
      <c r="T16" s="46">
        <v>0</v>
      </c>
      <c r="U16" s="48">
        <v>1</v>
      </c>
      <c r="V16" s="48">
        <v>1</v>
      </c>
      <c r="W16" s="46">
        <v>0</v>
      </c>
      <c r="X16" s="46">
        <v>0</v>
      </c>
      <c r="Y16" s="48">
        <v>1</v>
      </c>
      <c r="Z16" s="48">
        <v>1</v>
      </c>
      <c r="AA16" s="33">
        <f t="shared" si="0"/>
        <v>20</v>
      </c>
      <c r="AB16" s="33">
        <f t="shared" si="1"/>
        <v>0</v>
      </c>
      <c r="AC16" s="33">
        <f t="shared" si="2"/>
        <v>3</v>
      </c>
      <c r="AD16" s="34">
        <f t="shared" si="3"/>
        <v>3</v>
      </c>
      <c r="AE16" s="33">
        <f t="shared" si="4"/>
        <v>86.95652173913044</v>
      </c>
      <c r="AF16" s="33">
        <f t="shared" si="5"/>
        <v>0</v>
      </c>
      <c r="AG16" s="6">
        <v>100</v>
      </c>
      <c r="AH16" s="6">
        <v>100</v>
      </c>
      <c r="AI16" s="6">
        <v>100</v>
      </c>
      <c r="AJ16" s="6">
        <v>100</v>
      </c>
      <c r="AK16" s="6">
        <v>100</v>
      </c>
      <c r="AL16" s="6">
        <v>100</v>
      </c>
      <c r="AM16" s="6">
        <v>100</v>
      </c>
      <c r="AN16" s="6">
        <v>100</v>
      </c>
      <c r="AO16" s="6">
        <v>70</v>
      </c>
      <c r="AP16" s="34">
        <f t="shared" si="6"/>
        <v>96.66666666666667</v>
      </c>
      <c r="AQ16" s="49">
        <v>55</v>
      </c>
      <c r="AR16" s="50">
        <v>81</v>
      </c>
      <c r="AS16" s="34">
        <f t="shared" si="7"/>
        <v>68</v>
      </c>
      <c r="AT16" s="8">
        <v>1</v>
      </c>
      <c r="AU16" s="8">
        <v>1</v>
      </c>
      <c r="AV16" s="8">
        <v>1</v>
      </c>
      <c r="AW16" s="8">
        <v>1</v>
      </c>
      <c r="AX16" s="8">
        <v>1</v>
      </c>
      <c r="AY16" s="8">
        <v>0.6000000000000001</v>
      </c>
      <c r="AZ16" s="8">
        <v>1</v>
      </c>
      <c r="BA16" s="8">
        <v>1</v>
      </c>
      <c r="BB16" s="8">
        <v>1</v>
      </c>
      <c r="BC16" s="8">
        <v>0</v>
      </c>
      <c r="BD16" s="8">
        <v>0</v>
      </c>
      <c r="BE16" s="8">
        <v>0</v>
      </c>
      <c r="BF16" s="8">
        <v>1</v>
      </c>
      <c r="BG16" s="8">
        <v>1</v>
      </c>
      <c r="BH16" s="8">
        <v>1</v>
      </c>
      <c r="BI16" s="8">
        <v>1</v>
      </c>
      <c r="BJ16" s="38">
        <f t="shared" si="8"/>
        <v>12.6</v>
      </c>
      <c r="BK16" s="39">
        <f t="shared" si="9"/>
        <v>78.75</v>
      </c>
      <c r="BL16" s="8">
        <v>1</v>
      </c>
      <c r="BM16" s="8">
        <v>0</v>
      </c>
      <c r="BN16" s="8">
        <v>0</v>
      </c>
      <c r="BO16" s="8">
        <v>0</v>
      </c>
      <c r="BP16" s="8">
        <v>1</v>
      </c>
      <c r="BQ16" s="8">
        <v>0</v>
      </c>
      <c r="BR16" s="8">
        <v>1</v>
      </c>
      <c r="BS16" s="8">
        <v>1</v>
      </c>
      <c r="BT16" s="8">
        <v>0</v>
      </c>
      <c r="BU16" s="8">
        <v>1</v>
      </c>
      <c r="BV16" s="8">
        <v>0</v>
      </c>
      <c r="BW16" s="8">
        <v>0</v>
      </c>
      <c r="BX16" s="8">
        <v>1</v>
      </c>
      <c r="BY16" s="8">
        <v>1</v>
      </c>
      <c r="BZ16" s="8">
        <v>1</v>
      </c>
      <c r="CA16" s="8">
        <v>0</v>
      </c>
      <c r="CB16" s="8">
        <v>1</v>
      </c>
      <c r="CC16" s="8">
        <v>1</v>
      </c>
      <c r="CD16" s="8">
        <v>1</v>
      </c>
      <c r="CE16" s="34">
        <f t="shared" si="10"/>
        <v>11</v>
      </c>
      <c r="CF16" s="40">
        <f t="shared" si="11"/>
        <v>89.1388888888889</v>
      </c>
      <c r="CG16" s="40">
        <f t="shared" si="12"/>
        <v>0</v>
      </c>
      <c r="CH16" s="41"/>
      <c r="CI16" s="41"/>
    </row>
    <row r="17" spans="1:87" ht="12.75" customHeight="1">
      <c r="A17" s="28">
        <v>11</v>
      </c>
      <c r="B17" s="28" t="s">
        <v>68</v>
      </c>
      <c r="C17" s="29" t="s">
        <v>79</v>
      </c>
      <c r="D17" s="36">
        <v>1</v>
      </c>
      <c r="E17" s="32">
        <v>0</v>
      </c>
      <c r="F17" s="32">
        <v>0</v>
      </c>
      <c r="G17" s="36">
        <v>1</v>
      </c>
      <c r="H17" s="36">
        <v>1</v>
      </c>
      <c r="I17" s="36">
        <v>1</v>
      </c>
      <c r="J17" s="32">
        <v>0</v>
      </c>
      <c r="K17" s="36">
        <v>1</v>
      </c>
      <c r="L17" s="32">
        <v>0</v>
      </c>
      <c r="M17" s="36">
        <v>1</v>
      </c>
      <c r="N17" s="52">
        <v>1</v>
      </c>
      <c r="O17" s="36">
        <v>1</v>
      </c>
      <c r="P17" s="32">
        <v>0</v>
      </c>
      <c r="Q17" s="36">
        <v>1</v>
      </c>
      <c r="R17" s="36">
        <v>1</v>
      </c>
      <c r="S17" s="36">
        <v>1</v>
      </c>
      <c r="T17" s="30">
        <v>1</v>
      </c>
      <c r="U17" s="51">
        <v>1</v>
      </c>
      <c r="V17" s="30">
        <v>1</v>
      </c>
      <c r="W17" s="30">
        <v>1</v>
      </c>
      <c r="X17" s="30">
        <v>1</v>
      </c>
      <c r="Y17" s="30">
        <v>1</v>
      </c>
      <c r="Z17" s="32">
        <v>0</v>
      </c>
      <c r="AA17" s="33">
        <f t="shared" si="0"/>
        <v>17</v>
      </c>
      <c r="AB17" s="33">
        <f t="shared" si="1"/>
        <v>0</v>
      </c>
      <c r="AC17" s="33">
        <f t="shared" si="2"/>
        <v>6</v>
      </c>
      <c r="AD17" s="34">
        <f t="shared" si="3"/>
        <v>6</v>
      </c>
      <c r="AE17" s="33">
        <f t="shared" si="4"/>
        <v>73.91304347826087</v>
      </c>
      <c r="AF17" s="33">
        <f t="shared" si="5"/>
        <v>0</v>
      </c>
      <c r="AG17" s="35">
        <v>90</v>
      </c>
      <c r="AH17" s="35">
        <v>100</v>
      </c>
      <c r="AI17" s="35">
        <v>100</v>
      </c>
      <c r="AJ17" s="35">
        <v>90</v>
      </c>
      <c r="AK17" s="35">
        <v>80</v>
      </c>
      <c r="AL17" s="35">
        <v>100</v>
      </c>
      <c r="AM17" s="35">
        <v>100</v>
      </c>
      <c r="AN17" s="35">
        <v>100</v>
      </c>
      <c r="AO17" s="35">
        <v>100</v>
      </c>
      <c r="AP17" s="34">
        <f t="shared" si="6"/>
        <v>95.55555555555556</v>
      </c>
      <c r="AQ17" s="32">
        <v>30</v>
      </c>
      <c r="AR17" s="36">
        <v>90</v>
      </c>
      <c r="AS17" s="34">
        <f t="shared" si="7"/>
        <v>60</v>
      </c>
      <c r="AT17" s="37">
        <v>1</v>
      </c>
      <c r="AU17" s="37">
        <v>1</v>
      </c>
      <c r="AV17" s="37">
        <v>1</v>
      </c>
      <c r="AW17" s="37">
        <v>1</v>
      </c>
      <c r="AX17" s="37">
        <v>1</v>
      </c>
      <c r="AY17" s="37">
        <v>1</v>
      </c>
      <c r="AZ17" s="37">
        <v>1</v>
      </c>
      <c r="BA17" s="37">
        <v>1</v>
      </c>
      <c r="BB17" s="37">
        <v>1</v>
      </c>
      <c r="BC17" s="37">
        <v>1</v>
      </c>
      <c r="BD17" s="37">
        <v>1</v>
      </c>
      <c r="BE17" s="37">
        <v>1</v>
      </c>
      <c r="BF17" s="37">
        <v>0.5</v>
      </c>
      <c r="BG17" s="37">
        <v>1</v>
      </c>
      <c r="BH17" s="37">
        <v>1</v>
      </c>
      <c r="BI17" s="37">
        <v>1</v>
      </c>
      <c r="BJ17" s="38">
        <f t="shared" si="8"/>
        <v>15.5</v>
      </c>
      <c r="BK17" s="39">
        <f t="shared" si="9"/>
        <v>96.875</v>
      </c>
      <c r="BL17" s="37">
        <v>1</v>
      </c>
      <c r="BM17" s="37">
        <v>0</v>
      </c>
      <c r="BN17" s="37">
        <v>0</v>
      </c>
      <c r="BO17" s="37">
        <v>0</v>
      </c>
      <c r="BP17" s="37">
        <v>1</v>
      </c>
      <c r="BQ17" s="37">
        <v>1</v>
      </c>
      <c r="BR17" s="37">
        <v>0</v>
      </c>
      <c r="BS17" s="37">
        <v>1</v>
      </c>
      <c r="BT17" s="37">
        <v>1</v>
      </c>
      <c r="BU17" s="37">
        <v>1</v>
      </c>
      <c r="BV17" s="37">
        <v>0</v>
      </c>
      <c r="BW17" s="37">
        <v>0</v>
      </c>
      <c r="BX17" s="37">
        <v>0</v>
      </c>
      <c r="BY17" s="37">
        <v>1</v>
      </c>
      <c r="BZ17" s="37">
        <v>1</v>
      </c>
      <c r="CA17" s="37">
        <v>0</v>
      </c>
      <c r="CB17" s="37">
        <v>1</v>
      </c>
      <c r="CC17" s="37">
        <v>0</v>
      </c>
      <c r="CD17" s="37">
        <v>0</v>
      </c>
      <c r="CE17" s="34">
        <f t="shared" si="10"/>
        <v>9</v>
      </c>
      <c r="CF17" s="40">
        <f t="shared" si="11"/>
        <v>87.14351851851852</v>
      </c>
      <c r="CG17" s="40">
        <f t="shared" si="12"/>
        <v>0</v>
      </c>
      <c r="CH17" s="41"/>
      <c r="CI17" s="41"/>
    </row>
    <row r="18" spans="1:87" ht="12.75" customHeight="1">
      <c r="A18" s="2">
        <v>12</v>
      </c>
      <c r="B18" s="42" t="s">
        <v>68</v>
      </c>
      <c r="C18" s="43" t="s">
        <v>80</v>
      </c>
      <c r="D18" s="44">
        <v>1</v>
      </c>
      <c r="E18" s="44">
        <v>1</v>
      </c>
      <c r="F18" s="44">
        <v>1</v>
      </c>
      <c r="G18" s="46">
        <v>1</v>
      </c>
      <c r="H18" s="54">
        <v>1</v>
      </c>
      <c r="I18" s="48">
        <v>1</v>
      </c>
      <c r="J18" s="48">
        <v>1</v>
      </c>
      <c r="K18" s="48">
        <v>1</v>
      </c>
      <c r="L18" s="48">
        <v>1</v>
      </c>
      <c r="M18" s="48">
        <v>1</v>
      </c>
      <c r="N18" s="55">
        <v>0</v>
      </c>
      <c r="O18" s="48">
        <v>1</v>
      </c>
      <c r="P18" s="48">
        <v>1</v>
      </c>
      <c r="Q18" s="46">
        <v>0</v>
      </c>
      <c r="R18" s="44">
        <v>1</v>
      </c>
      <c r="S18" s="44">
        <v>1</v>
      </c>
      <c r="T18" s="48">
        <v>1</v>
      </c>
      <c r="U18" s="48">
        <v>1</v>
      </c>
      <c r="V18" s="48">
        <v>1</v>
      </c>
      <c r="W18" s="48">
        <v>1</v>
      </c>
      <c r="X18" s="48">
        <v>1</v>
      </c>
      <c r="Y18" s="48">
        <v>1</v>
      </c>
      <c r="Z18" s="48">
        <v>1</v>
      </c>
      <c r="AA18" s="33">
        <f t="shared" si="0"/>
        <v>21</v>
      </c>
      <c r="AB18" s="33">
        <f t="shared" si="1"/>
        <v>0</v>
      </c>
      <c r="AC18" s="33">
        <f t="shared" si="2"/>
        <v>2</v>
      </c>
      <c r="AD18" s="34">
        <f t="shared" si="3"/>
        <v>2</v>
      </c>
      <c r="AE18" s="33">
        <f t="shared" si="4"/>
        <v>91.30434782608695</v>
      </c>
      <c r="AF18" s="33">
        <f t="shared" si="5"/>
        <v>0</v>
      </c>
      <c r="AG18" s="6">
        <v>90</v>
      </c>
      <c r="AH18" s="6">
        <v>0</v>
      </c>
      <c r="AI18" s="6">
        <v>100</v>
      </c>
      <c r="AJ18" s="6">
        <v>90</v>
      </c>
      <c r="AK18" s="6">
        <v>100</v>
      </c>
      <c r="AL18" s="6">
        <v>100</v>
      </c>
      <c r="AM18" s="6">
        <v>0</v>
      </c>
      <c r="AN18" s="6">
        <v>100</v>
      </c>
      <c r="AO18" s="6">
        <v>0</v>
      </c>
      <c r="AP18" s="34">
        <f t="shared" si="6"/>
        <v>64.44444444444444</v>
      </c>
      <c r="AQ18" s="49">
        <v>45</v>
      </c>
      <c r="AR18" s="50">
        <v>80</v>
      </c>
      <c r="AS18" s="34">
        <f t="shared" si="7"/>
        <v>62.5</v>
      </c>
      <c r="AT18" s="8">
        <v>1</v>
      </c>
      <c r="AU18" s="8">
        <v>1</v>
      </c>
      <c r="AV18" s="8">
        <v>0</v>
      </c>
      <c r="AW18" s="8">
        <v>1</v>
      </c>
      <c r="AX18" s="8">
        <v>1</v>
      </c>
      <c r="AY18" s="8">
        <v>1</v>
      </c>
      <c r="AZ18" s="8">
        <v>1</v>
      </c>
      <c r="BA18" s="8">
        <v>1</v>
      </c>
      <c r="BB18" s="8">
        <v>0</v>
      </c>
      <c r="BC18" s="8">
        <v>0</v>
      </c>
      <c r="BD18" s="8">
        <v>0</v>
      </c>
      <c r="BE18" s="8">
        <v>0</v>
      </c>
      <c r="BF18" s="8">
        <v>0.5</v>
      </c>
      <c r="BG18" s="8">
        <v>1</v>
      </c>
      <c r="BH18" s="8">
        <v>1</v>
      </c>
      <c r="BI18" s="8">
        <v>1</v>
      </c>
      <c r="BJ18" s="38">
        <f t="shared" si="8"/>
        <v>10.5</v>
      </c>
      <c r="BK18" s="39">
        <f t="shared" si="9"/>
        <v>65.625</v>
      </c>
      <c r="BL18" s="8">
        <v>0</v>
      </c>
      <c r="BM18" s="8">
        <v>0</v>
      </c>
      <c r="BN18" s="8">
        <v>0</v>
      </c>
      <c r="BO18" s="8">
        <v>0</v>
      </c>
      <c r="BP18" s="8">
        <v>1</v>
      </c>
      <c r="BQ18" s="8">
        <v>0</v>
      </c>
      <c r="BR18" s="8">
        <v>0</v>
      </c>
      <c r="BS18" s="8">
        <v>0</v>
      </c>
      <c r="BT18" s="8">
        <v>1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1</v>
      </c>
      <c r="CD18" s="8">
        <v>1</v>
      </c>
      <c r="CE18" s="34">
        <f t="shared" si="10"/>
        <v>4</v>
      </c>
      <c r="CF18" s="56">
        <f t="shared" si="11"/>
        <v>66.18981481481482</v>
      </c>
      <c r="CG18" s="56">
        <f t="shared" si="12"/>
        <v>0</v>
      </c>
      <c r="CH18" s="57">
        <v>70</v>
      </c>
      <c r="CI18" s="40">
        <f>+IF(CH18&gt;=70,"Aprobado","Segunda Oportunidad")</f>
        <v>0</v>
      </c>
    </row>
    <row r="19" spans="1:87" ht="12.75" customHeight="1">
      <c r="A19" s="28">
        <v>13</v>
      </c>
      <c r="B19" s="28" t="s">
        <v>68</v>
      </c>
      <c r="C19" s="29" t="s">
        <v>81</v>
      </c>
      <c r="D19" s="36">
        <v>1</v>
      </c>
      <c r="E19" s="36">
        <v>1</v>
      </c>
      <c r="F19" s="32">
        <v>0</v>
      </c>
      <c r="G19" s="36">
        <v>1</v>
      </c>
      <c r="H19" s="36">
        <v>1</v>
      </c>
      <c r="I19" s="36">
        <v>1</v>
      </c>
      <c r="J19" s="36">
        <v>1</v>
      </c>
      <c r="K19" s="36">
        <v>1</v>
      </c>
      <c r="L19" s="36">
        <v>1</v>
      </c>
      <c r="M19" s="36">
        <v>1</v>
      </c>
      <c r="N19" s="52">
        <v>1</v>
      </c>
      <c r="O19" s="36">
        <v>1</v>
      </c>
      <c r="P19" s="36">
        <v>1</v>
      </c>
      <c r="Q19" s="36">
        <v>1</v>
      </c>
      <c r="R19" s="36">
        <v>1</v>
      </c>
      <c r="S19" s="36">
        <v>1</v>
      </c>
      <c r="T19" s="30">
        <v>1</v>
      </c>
      <c r="U19" s="30">
        <v>1</v>
      </c>
      <c r="V19" s="30">
        <v>1</v>
      </c>
      <c r="W19" s="51">
        <v>0.5</v>
      </c>
      <c r="X19" s="30">
        <v>1</v>
      </c>
      <c r="Y19" s="30">
        <v>1</v>
      </c>
      <c r="Z19" s="30">
        <v>1</v>
      </c>
      <c r="AA19" s="33">
        <f t="shared" si="0"/>
        <v>22</v>
      </c>
      <c r="AB19" s="33">
        <f t="shared" si="1"/>
        <v>1</v>
      </c>
      <c r="AC19" s="33">
        <f t="shared" si="2"/>
        <v>1</v>
      </c>
      <c r="AD19" s="34">
        <f t="shared" si="3"/>
        <v>1.5</v>
      </c>
      <c r="AE19" s="33">
        <f t="shared" si="4"/>
        <v>95.65217391304348</v>
      </c>
      <c r="AF19" s="33">
        <f t="shared" si="5"/>
        <v>0</v>
      </c>
      <c r="AG19" s="35">
        <v>100</v>
      </c>
      <c r="AH19" s="35">
        <v>100</v>
      </c>
      <c r="AI19" s="35">
        <v>100</v>
      </c>
      <c r="AJ19" s="35">
        <v>100</v>
      </c>
      <c r="AK19" s="35">
        <v>90</v>
      </c>
      <c r="AL19" s="35">
        <v>100</v>
      </c>
      <c r="AM19" s="35">
        <v>90</v>
      </c>
      <c r="AN19" s="35">
        <v>100</v>
      </c>
      <c r="AO19" s="35">
        <v>90</v>
      </c>
      <c r="AP19" s="34">
        <f t="shared" si="6"/>
        <v>96.66666666666667</v>
      </c>
      <c r="AQ19" s="32">
        <v>45</v>
      </c>
      <c r="AR19" s="36">
        <v>98</v>
      </c>
      <c r="AS19" s="34">
        <f t="shared" si="7"/>
        <v>71.5</v>
      </c>
      <c r="AT19" s="37">
        <v>1</v>
      </c>
      <c r="AU19" s="37">
        <v>1</v>
      </c>
      <c r="AV19" s="37">
        <v>0.5</v>
      </c>
      <c r="AW19" s="37">
        <v>1</v>
      </c>
      <c r="AX19" s="37">
        <v>1</v>
      </c>
      <c r="AY19" s="37">
        <v>0.5</v>
      </c>
      <c r="AZ19" s="37">
        <v>1</v>
      </c>
      <c r="BA19" s="37">
        <v>0.5</v>
      </c>
      <c r="BB19" s="37">
        <v>0</v>
      </c>
      <c r="BC19" s="37">
        <v>0</v>
      </c>
      <c r="BD19" s="37">
        <v>0</v>
      </c>
      <c r="BE19" s="37">
        <v>0</v>
      </c>
      <c r="BF19" s="37">
        <v>0.5</v>
      </c>
      <c r="BG19" s="37">
        <v>1</v>
      </c>
      <c r="BH19" s="37">
        <v>1</v>
      </c>
      <c r="BI19" s="37">
        <v>1</v>
      </c>
      <c r="BJ19" s="38">
        <f t="shared" si="8"/>
        <v>10</v>
      </c>
      <c r="BK19" s="39">
        <f t="shared" si="9"/>
        <v>62.5</v>
      </c>
      <c r="BL19" s="37">
        <v>1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1</v>
      </c>
      <c r="BV19" s="37">
        <v>0</v>
      </c>
      <c r="BW19" s="37">
        <v>0</v>
      </c>
      <c r="BX19" s="37">
        <v>0</v>
      </c>
      <c r="BY19" s="37">
        <v>0</v>
      </c>
      <c r="BZ19" s="37">
        <v>1</v>
      </c>
      <c r="CA19" s="37">
        <v>0</v>
      </c>
      <c r="CB19" s="37">
        <v>0</v>
      </c>
      <c r="CC19" s="37">
        <v>1</v>
      </c>
      <c r="CD19" s="37">
        <v>1</v>
      </c>
      <c r="CE19" s="34">
        <f t="shared" si="10"/>
        <v>5</v>
      </c>
      <c r="CF19" s="40">
        <f t="shared" si="11"/>
        <v>80.3888888888889</v>
      </c>
      <c r="CG19" s="40">
        <f t="shared" si="12"/>
        <v>0</v>
      </c>
      <c r="CH19" s="41"/>
      <c r="CI19" s="41"/>
    </row>
    <row r="20" spans="1:87" ht="12.75" customHeight="1">
      <c r="A20" s="2">
        <v>14</v>
      </c>
      <c r="B20" s="42" t="s">
        <v>68</v>
      </c>
      <c r="C20" s="43" t="s">
        <v>82</v>
      </c>
      <c r="D20" s="44">
        <v>1</v>
      </c>
      <c r="E20" s="44">
        <v>1</v>
      </c>
      <c r="F20" s="44">
        <v>1</v>
      </c>
      <c r="G20" s="46">
        <v>0</v>
      </c>
      <c r="H20" s="44">
        <v>1</v>
      </c>
      <c r="I20" s="44">
        <v>1</v>
      </c>
      <c r="J20" s="44">
        <v>1</v>
      </c>
      <c r="K20" s="44">
        <v>1</v>
      </c>
      <c r="L20" s="46">
        <v>0</v>
      </c>
      <c r="M20" s="44">
        <v>1</v>
      </c>
      <c r="N20" s="45">
        <v>1</v>
      </c>
      <c r="O20" s="46">
        <v>0</v>
      </c>
      <c r="P20" s="44">
        <v>1</v>
      </c>
      <c r="Q20" s="44">
        <v>1</v>
      </c>
      <c r="R20" s="48">
        <v>1</v>
      </c>
      <c r="S20" s="48">
        <v>1</v>
      </c>
      <c r="T20" s="48">
        <v>1</v>
      </c>
      <c r="U20" s="46">
        <v>0</v>
      </c>
      <c r="V20" s="48">
        <v>1</v>
      </c>
      <c r="W20" s="48">
        <v>1</v>
      </c>
      <c r="X20" s="48">
        <v>1</v>
      </c>
      <c r="Y20" s="48">
        <v>1</v>
      </c>
      <c r="Z20" s="48">
        <v>1</v>
      </c>
      <c r="AA20" s="33">
        <f t="shared" si="0"/>
        <v>19</v>
      </c>
      <c r="AB20" s="33">
        <f t="shared" si="1"/>
        <v>0</v>
      </c>
      <c r="AC20" s="33">
        <f t="shared" si="2"/>
        <v>4</v>
      </c>
      <c r="AD20" s="34">
        <f t="shared" si="3"/>
        <v>4</v>
      </c>
      <c r="AE20" s="33">
        <f t="shared" si="4"/>
        <v>82.6086956521739</v>
      </c>
      <c r="AF20" s="33">
        <f t="shared" si="5"/>
        <v>0</v>
      </c>
      <c r="AG20" s="6">
        <v>90</v>
      </c>
      <c r="AH20" s="6">
        <v>100</v>
      </c>
      <c r="AI20" s="6">
        <v>100</v>
      </c>
      <c r="AJ20" s="6">
        <v>100</v>
      </c>
      <c r="AK20" s="6">
        <v>100</v>
      </c>
      <c r="AL20" s="6">
        <v>100</v>
      </c>
      <c r="AM20" s="6">
        <v>100</v>
      </c>
      <c r="AN20" s="6">
        <v>100</v>
      </c>
      <c r="AO20" s="6">
        <v>100</v>
      </c>
      <c r="AP20" s="34">
        <f t="shared" si="6"/>
        <v>98.88888888888889</v>
      </c>
      <c r="AQ20" s="50">
        <v>75</v>
      </c>
      <c r="AR20" s="50">
        <v>96</v>
      </c>
      <c r="AS20" s="34">
        <f t="shared" si="7"/>
        <v>85.5</v>
      </c>
      <c r="AT20" s="8">
        <v>1</v>
      </c>
      <c r="AU20" s="8">
        <v>1</v>
      </c>
      <c r="AV20" s="8">
        <v>1</v>
      </c>
      <c r="AW20" s="8">
        <v>1</v>
      </c>
      <c r="AX20" s="8">
        <v>1</v>
      </c>
      <c r="AY20" s="8">
        <v>0</v>
      </c>
      <c r="AZ20" s="8">
        <v>1</v>
      </c>
      <c r="BA20" s="8">
        <v>1</v>
      </c>
      <c r="BB20" s="8">
        <v>1</v>
      </c>
      <c r="BC20" s="8">
        <v>0</v>
      </c>
      <c r="BD20" s="8">
        <v>0</v>
      </c>
      <c r="BE20" s="8">
        <v>0</v>
      </c>
      <c r="BF20" s="8">
        <v>1</v>
      </c>
      <c r="BG20" s="8">
        <v>1</v>
      </c>
      <c r="BH20" s="8">
        <v>1</v>
      </c>
      <c r="BI20" s="8">
        <v>1</v>
      </c>
      <c r="BJ20" s="38">
        <f t="shared" si="8"/>
        <v>12</v>
      </c>
      <c r="BK20" s="39">
        <f t="shared" si="9"/>
        <v>75</v>
      </c>
      <c r="BL20" s="8">
        <v>1</v>
      </c>
      <c r="BM20" s="8">
        <v>0</v>
      </c>
      <c r="BN20" s="8">
        <v>0.5</v>
      </c>
      <c r="BO20" s="8">
        <v>0</v>
      </c>
      <c r="BP20" s="8">
        <v>1</v>
      </c>
      <c r="BQ20" s="8">
        <v>1</v>
      </c>
      <c r="BR20" s="8">
        <v>0</v>
      </c>
      <c r="BS20" s="8">
        <v>0</v>
      </c>
      <c r="BT20" s="8">
        <v>1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1</v>
      </c>
      <c r="CA20" s="8">
        <v>0</v>
      </c>
      <c r="CB20" s="8">
        <v>0</v>
      </c>
      <c r="CC20" s="8">
        <v>0</v>
      </c>
      <c r="CD20" s="8">
        <v>0</v>
      </c>
      <c r="CE20" s="34">
        <f t="shared" si="10"/>
        <v>6.5</v>
      </c>
      <c r="CF20" s="40">
        <f t="shared" si="11"/>
        <v>88.96296296296298</v>
      </c>
      <c r="CG20" s="40">
        <f t="shared" si="12"/>
        <v>0</v>
      </c>
      <c r="CH20" s="41"/>
      <c r="CI20" s="41"/>
    </row>
    <row r="21" spans="1:87" ht="12.75" customHeight="1">
      <c r="A21" s="28">
        <v>15</v>
      </c>
      <c r="B21" s="28" t="s">
        <v>68</v>
      </c>
      <c r="C21" s="29" t="s">
        <v>83</v>
      </c>
      <c r="D21" s="36">
        <v>1</v>
      </c>
      <c r="E21" s="32">
        <v>0</v>
      </c>
      <c r="F21" s="36">
        <v>1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51">
        <v>0.5</v>
      </c>
      <c r="N21" s="58">
        <v>0</v>
      </c>
      <c r="O21" s="32">
        <v>0</v>
      </c>
      <c r="P21" s="32">
        <v>0</v>
      </c>
      <c r="Q21" s="36">
        <v>1</v>
      </c>
      <c r="R21" s="32">
        <v>0</v>
      </c>
      <c r="S21" s="32">
        <v>0</v>
      </c>
      <c r="T21" s="32">
        <v>0</v>
      </c>
      <c r="U21" s="32">
        <v>0</v>
      </c>
      <c r="V21" s="30">
        <v>1</v>
      </c>
      <c r="W21" s="30">
        <v>1</v>
      </c>
      <c r="X21" s="30">
        <v>1</v>
      </c>
      <c r="Y21" s="30">
        <v>1</v>
      </c>
      <c r="Z21" s="51">
        <v>0.5</v>
      </c>
      <c r="AA21" s="33">
        <f t="shared" si="0"/>
        <v>9</v>
      </c>
      <c r="AB21" s="33">
        <f t="shared" si="1"/>
        <v>2</v>
      </c>
      <c r="AC21" s="33">
        <f t="shared" si="2"/>
        <v>14</v>
      </c>
      <c r="AD21" s="34">
        <f t="shared" si="3"/>
        <v>15</v>
      </c>
      <c r="AE21" s="59">
        <f t="shared" si="4"/>
        <v>39.130434782608695</v>
      </c>
      <c r="AF21" s="59">
        <f t="shared" si="5"/>
        <v>0</v>
      </c>
      <c r="AG21" s="35">
        <v>100</v>
      </c>
      <c r="AH21" s="35">
        <v>0</v>
      </c>
      <c r="AI21" s="35">
        <v>100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4">
        <f t="shared" si="6"/>
        <v>22.22222222222222</v>
      </c>
      <c r="AQ21" s="32">
        <v>50</v>
      </c>
      <c r="AR21" s="32">
        <v>45</v>
      </c>
      <c r="AS21" s="34">
        <f t="shared" si="7"/>
        <v>47.5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8">
        <f t="shared" si="8"/>
        <v>0</v>
      </c>
      <c r="BK21" s="39">
        <f t="shared" si="9"/>
        <v>0</v>
      </c>
      <c r="BL21" s="37">
        <v>1</v>
      </c>
      <c r="BM21" s="37">
        <v>0</v>
      </c>
      <c r="BN21" s="37">
        <v>0</v>
      </c>
      <c r="BO21" s="37">
        <v>0</v>
      </c>
      <c r="BP21" s="37">
        <v>1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1</v>
      </c>
      <c r="CC21" s="37">
        <v>1</v>
      </c>
      <c r="CD21" s="37">
        <v>0</v>
      </c>
      <c r="CE21" s="34">
        <f t="shared" si="10"/>
        <v>4</v>
      </c>
      <c r="CF21" s="60">
        <f t="shared" si="11"/>
        <v>12.240740740740744</v>
      </c>
      <c r="CG21" s="60" t="s">
        <v>84</v>
      </c>
      <c r="CH21" s="41"/>
      <c r="CI21" s="41"/>
    </row>
    <row r="22" spans="1:87" ht="12.75" customHeight="1">
      <c r="A22" s="2">
        <v>16</v>
      </c>
      <c r="B22" s="42" t="s">
        <v>68</v>
      </c>
      <c r="C22" s="43" t="s">
        <v>85</v>
      </c>
      <c r="D22" s="46">
        <v>0</v>
      </c>
      <c r="E22" s="46">
        <v>0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6">
        <v>0</v>
      </c>
      <c r="L22" s="44">
        <v>1</v>
      </c>
      <c r="M22" s="46">
        <v>0</v>
      </c>
      <c r="N22" s="45">
        <v>1</v>
      </c>
      <c r="O22" s="44">
        <v>1</v>
      </c>
      <c r="P22" s="48">
        <v>1</v>
      </c>
      <c r="Q22" s="48">
        <v>1</v>
      </c>
      <c r="R22" s="48">
        <v>1</v>
      </c>
      <c r="S22" s="48">
        <v>1</v>
      </c>
      <c r="T22" s="46">
        <v>0</v>
      </c>
      <c r="U22" s="46">
        <v>0</v>
      </c>
      <c r="V22" s="48">
        <v>1</v>
      </c>
      <c r="W22" s="46">
        <v>0</v>
      </c>
      <c r="X22" s="46">
        <v>0</v>
      </c>
      <c r="Y22" s="46">
        <v>0</v>
      </c>
      <c r="Z22" s="48">
        <v>1</v>
      </c>
      <c r="AA22" s="33">
        <f t="shared" si="0"/>
        <v>14</v>
      </c>
      <c r="AB22" s="33">
        <f t="shared" si="1"/>
        <v>0</v>
      </c>
      <c r="AC22" s="33">
        <f t="shared" si="2"/>
        <v>9</v>
      </c>
      <c r="AD22" s="34">
        <f t="shared" si="3"/>
        <v>9</v>
      </c>
      <c r="AE22" s="59">
        <f t="shared" si="4"/>
        <v>60.869565217391305</v>
      </c>
      <c r="AF22" s="59">
        <f t="shared" si="5"/>
        <v>0</v>
      </c>
      <c r="AG22" s="6">
        <v>100</v>
      </c>
      <c r="AH22" s="6">
        <v>0</v>
      </c>
      <c r="AI22" s="6">
        <v>100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34">
        <f t="shared" si="6"/>
        <v>22.22222222222222</v>
      </c>
      <c r="AQ22" s="49">
        <v>50</v>
      </c>
      <c r="AR22" s="50">
        <v>73</v>
      </c>
      <c r="AS22" s="34">
        <f t="shared" si="7"/>
        <v>61.5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38">
        <f t="shared" si="8"/>
        <v>0</v>
      </c>
      <c r="BK22" s="39">
        <f t="shared" si="9"/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1</v>
      </c>
      <c r="CE22" s="34">
        <f t="shared" si="10"/>
        <v>1</v>
      </c>
      <c r="CF22" s="60">
        <f t="shared" si="11"/>
        <v>19.90740740740741</v>
      </c>
      <c r="CG22" s="60" t="s">
        <v>84</v>
      </c>
      <c r="CH22" s="41"/>
      <c r="CI22" s="41"/>
    </row>
    <row r="23" spans="1:87" ht="12.75" customHeight="1">
      <c r="A23" s="28">
        <v>17</v>
      </c>
      <c r="B23" s="28" t="s">
        <v>68</v>
      </c>
      <c r="C23" s="29" t="s">
        <v>86</v>
      </c>
      <c r="D23" s="36">
        <v>1</v>
      </c>
      <c r="E23" s="36">
        <v>1</v>
      </c>
      <c r="F23" s="36">
        <v>1</v>
      </c>
      <c r="G23" s="32">
        <v>0</v>
      </c>
      <c r="H23" s="36">
        <v>1</v>
      </c>
      <c r="I23" s="32">
        <v>0</v>
      </c>
      <c r="J23" s="36">
        <v>1</v>
      </c>
      <c r="K23" s="61">
        <v>0.5</v>
      </c>
      <c r="L23" s="32">
        <v>0</v>
      </c>
      <c r="M23" s="36">
        <v>1</v>
      </c>
      <c r="N23" s="58">
        <v>0</v>
      </c>
      <c r="O23" s="36">
        <v>1</v>
      </c>
      <c r="P23" s="36">
        <v>1</v>
      </c>
      <c r="Q23" s="36">
        <v>1</v>
      </c>
      <c r="R23" s="36">
        <v>1</v>
      </c>
      <c r="S23" s="36">
        <v>1</v>
      </c>
      <c r="T23" s="32">
        <v>0</v>
      </c>
      <c r="U23" s="32">
        <v>0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3">
        <f t="shared" si="0"/>
        <v>17</v>
      </c>
      <c r="AB23" s="33">
        <f t="shared" si="1"/>
        <v>1</v>
      </c>
      <c r="AC23" s="33">
        <f t="shared" si="2"/>
        <v>6</v>
      </c>
      <c r="AD23" s="34">
        <f t="shared" si="3"/>
        <v>6.5</v>
      </c>
      <c r="AE23" s="33">
        <f t="shared" si="4"/>
        <v>73.91304347826087</v>
      </c>
      <c r="AF23" s="33">
        <f t="shared" si="5"/>
        <v>0</v>
      </c>
      <c r="AG23" s="35">
        <v>90</v>
      </c>
      <c r="AH23" s="35">
        <v>0</v>
      </c>
      <c r="AI23" s="35">
        <v>100</v>
      </c>
      <c r="AJ23" s="62">
        <v>70</v>
      </c>
      <c r="AK23" s="62">
        <v>70</v>
      </c>
      <c r="AL23" s="62">
        <v>70</v>
      </c>
      <c r="AM23" s="35">
        <v>0</v>
      </c>
      <c r="AN23" s="35">
        <v>100</v>
      </c>
      <c r="AO23" s="35">
        <v>0</v>
      </c>
      <c r="AP23" s="34">
        <f t="shared" si="6"/>
        <v>55.55555555555556</v>
      </c>
      <c r="AQ23" s="36">
        <v>75</v>
      </c>
      <c r="AR23" s="36">
        <v>92</v>
      </c>
      <c r="AS23" s="34">
        <f t="shared" si="7"/>
        <v>83.5</v>
      </c>
      <c r="AT23" s="37">
        <v>1</v>
      </c>
      <c r="AU23" s="37">
        <v>1</v>
      </c>
      <c r="AV23" s="37">
        <v>1</v>
      </c>
      <c r="AW23" s="37">
        <v>1</v>
      </c>
      <c r="AX23" s="37">
        <v>1</v>
      </c>
      <c r="AY23" s="37">
        <v>0.5</v>
      </c>
      <c r="AZ23" s="37">
        <v>1</v>
      </c>
      <c r="BA23" s="37">
        <v>1</v>
      </c>
      <c r="BB23" s="37">
        <v>1</v>
      </c>
      <c r="BC23" s="37">
        <v>1</v>
      </c>
      <c r="BD23" s="37">
        <v>1</v>
      </c>
      <c r="BE23" s="37">
        <v>1</v>
      </c>
      <c r="BF23" s="37">
        <v>0</v>
      </c>
      <c r="BG23" s="37">
        <v>1</v>
      </c>
      <c r="BH23" s="37">
        <v>1</v>
      </c>
      <c r="BI23" s="37">
        <v>1</v>
      </c>
      <c r="BJ23" s="38">
        <f t="shared" si="8"/>
        <v>14.5</v>
      </c>
      <c r="BK23" s="39">
        <f t="shared" si="9"/>
        <v>90.625</v>
      </c>
      <c r="BL23" s="37">
        <v>1</v>
      </c>
      <c r="BM23" s="37">
        <v>0</v>
      </c>
      <c r="BN23" s="37">
        <v>0</v>
      </c>
      <c r="BO23" s="37">
        <v>0</v>
      </c>
      <c r="BP23" s="37">
        <v>1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1</v>
      </c>
      <c r="CC23" s="37">
        <v>1</v>
      </c>
      <c r="CD23" s="37">
        <v>0</v>
      </c>
      <c r="CE23" s="34">
        <f t="shared" si="10"/>
        <v>4</v>
      </c>
      <c r="CF23" s="40">
        <f t="shared" si="11"/>
        <v>74.06018518518518</v>
      </c>
      <c r="CG23" s="40">
        <f aca="true" t="shared" si="13" ref="CG23:CG24">+IF(CF23&gt;=70,"Aprobado","Segunda Oportunidad")</f>
        <v>0</v>
      </c>
      <c r="CH23"/>
      <c r="CI23"/>
    </row>
    <row r="24" spans="1:87" ht="12.75" customHeight="1">
      <c r="A24" s="2">
        <v>18</v>
      </c>
      <c r="B24" s="42" t="s">
        <v>68</v>
      </c>
      <c r="C24" s="43" t="s">
        <v>87</v>
      </c>
      <c r="D24" s="44">
        <v>1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6">
        <v>0</v>
      </c>
      <c r="M24" s="44">
        <v>1</v>
      </c>
      <c r="N24" s="55">
        <v>0</v>
      </c>
      <c r="O24" s="44">
        <v>1</v>
      </c>
      <c r="P24" s="44">
        <v>1</v>
      </c>
      <c r="Q24" s="46">
        <v>0</v>
      </c>
      <c r="R24" s="44">
        <v>1</v>
      </c>
      <c r="S24" s="44">
        <v>1</v>
      </c>
      <c r="T24" s="46">
        <v>0</v>
      </c>
      <c r="U24" s="46">
        <v>0</v>
      </c>
      <c r="V24" s="48">
        <v>1</v>
      </c>
      <c r="W24" s="48">
        <v>1</v>
      </c>
      <c r="X24" s="48">
        <v>1</v>
      </c>
      <c r="Y24" s="46">
        <v>0</v>
      </c>
      <c r="Z24" s="48">
        <v>1</v>
      </c>
      <c r="AA24" s="33">
        <f t="shared" si="0"/>
        <v>17</v>
      </c>
      <c r="AB24" s="33">
        <f t="shared" si="1"/>
        <v>0</v>
      </c>
      <c r="AC24" s="33">
        <f t="shared" si="2"/>
        <v>6</v>
      </c>
      <c r="AD24" s="34">
        <f t="shared" si="3"/>
        <v>6</v>
      </c>
      <c r="AE24" s="33">
        <f t="shared" si="4"/>
        <v>73.91304347826087</v>
      </c>
      <c r="AF24" s="33">
        <f t="shared" si="5"/>
        <v>0</v>
      </c>
      <c r="AG24" s="6">
        <v>100</v>
      </c>
      <c r="AH24" s="6">
        <v>100</v>
      </c>
      <c r="AI24" s="6">
        <v>100</v>
      </c>
      <c r="AJ24" s="6">
        <v>100</v>
      </c>
      <c r="AK24" s="6">
        <v>100</v>
      </c>
      <c r="AL24" s="6">
        <v>100</v>
      </c>
      <c r="AM24" s="6">
        <v>100</v>
      </c>
      <c r="AN24" s="6">
        <v>100</v>
      </c>
      <c r="AO24" s="6">
        <v>100</v>
      </c>
      <c r="AP24" s="34">
        <f t="shared" si="6"/>
        <v>100</v>
      </c>
      <c r="AQ24" s="50">
        <v>85</v>
      </c>
      <c r="AR24" s="50">
        <v>100</v>
      </c>
      <c r="AS24" s="34">
        <f t="shared" si="7"/>
        <v>92.5</v>
      </c>
      <c r="AT24" s="8">
        <v>1</v>
      </c>
      <c r="AU24" s="8">
        <v>1</v>
      </c>
      <c r="AV24" s="8">
        <v>0.5</v>
      </c>
      <c r="AW24" s="8">
        <v>1</v>
      </c>
      <c r="AX24" s="8">
        <v>1</v>
      </c>
      <c r="AY24" s="8">
        <v>1</v>
      </c>
      <c r="AZ24" s="8">
        <v>1</v>
      </c>
      <c r="BA24" s="8">
        <v>1</v>
      </c>
      <c r="BB24" s="8">
        <v>1</v>
      </c>
      <c r="BC24" s="8">
        <v>0</v>
      </c>
      <c r="BD24" s="8">
        <v>0</v>
      </c>
      <c r="BE24" s="8">
        <v>1</v>
      </c>
      <c r="BF24" s="8">
        <v>1</v>
      </c>
      <c r="BG24" s="8">
        <v>1</v>
      </c>
      <c r="BH24" s="8">
        <v>1</v>
      </c>
      <c r="BI24" s="8">
        <v>1</v>
      </c>
      <c r="BJ24" s="38">
        <f t="shared" si="8"/>
        <v>13.5</v>
      </c>
      <c r="BK24" s="39">
        <f t="shared" si="9"/>
        <v>84.375</v>
      </c>
      <c r="BL24" s="8">
        <v>1</v>
      </c>
      <c r="BM24" s="8">
        <v>0</v>
      </c>
      <c r="BN24" s="8">
        <v>1</v>
      </c>
      <c r="BO24" s="8">
        <v>0</v>
      </c>
      <c r="BP24" s="8">
        <v>1</v>
      </c>
      <c r="BQ24" s="8">
        <v>0</v>
      </c>
      <c r="BR24" s="8">
        <v>1</v>
      </c>
      <c r="BS24" s="8">
        <v>0</v>
      </c>
      <c r="BT24" s="8">
        <v>0</v>
      </c>
      <c r="BU24" s="8">
        <v>0</v>
      </c>
      <c r="BV24" s="8">
        <v>1</v>
      </c>
      <c r="BW24" s="8">
        <v>1</v>
      </c>
      <c r="BX24" s="8">
        <v>0</v>
      </c>
      <c r="BY24" s="8">
        <v>0</v>
      </c>
      <c r="BZ24" s="8">
        <v>0</v>
      </c>
      <c r="CA24" s="8">
        <v>0</v>
      </c>
      <c r="CB24" s="8">
        <v>1</v>
      </c>
      <c r="CC24" s="8">
        <v>0</v>
      </c>
      <c r="CD24" s="8">
        <v>0</v>
      </c>
      <c r="CE24" s="34">
        <f t="shared" si="10"/>
        <v>7</v>
      </c>
      <c r="CF24" s="40">
        <f t="shared" si="11"/>
        <v>93.29166666666667</v>
      </c>
      <c r="CG24" s="40">
        <f t="shared" si="13"/>
        <v>0</v>
      </c>
      <c r="CH24" s="41"/>
      <c r="CI24" s="41"/>
    </row>
    <row r="25" spans="1:87" ht="12.75" customHeight="1">
      <c r="A25" s="28">
        <v>19</v>
      </c>
      <c r="B25" s="28" t="s">
        <v>68</v>
      </c>
      <c r="C25" s="29" t="s">
        <v>88</v>
      </c>
      <c r="D25" s="36">
        <v>1</v>
      </c>
      <c r="E25" s="36">
        <v>1</v>
      </c>
      <c r="F25" s="36">
        <v>1</v>
      </c>
      <c r="G25" s="36">
        <v>1</v>
      </c>
      <c r="H25" s="36">
        <v>1</v>
      </c>
      <c r="I25" s="36">
        <v>1</v>
      </c>
      <c r="J25" s="36">
        <v>1</v>
      </c>
      <c r="K25" s="36">
        <v>1</v>
      </c>
      <c r="L25" s="36">
        <v>1</v>
      </c>
      <c r="M25" s="36">
        <v>1</v>
      </c>
      <c r="N25" s="52">
        <v>1</v>
      </c>
      <c r="O25" s="36">
        <v>1</v>
      </c>
      <c r="P25" s="36">
        <v>1</v>
      </c>
      <c r="Q25" s="36">
        <v>1</v>
      </c>
      <c r="R25" s="36">
        <v>1</v>
      </c>
      <c r="S25" s="36">
        <v>1</v>
      </c>
      <c r="T25" s="32">
        <v>0</v>
      </c>
      <c r="U25" s="30">
        <v>1</v>
      </c>
      <c r="V25" s="30">
        <v>1</v>
      </c>
      <c r="W25" s="30">
        <v>1</v>
      </c>
      <c r="X25" s="32">
        <v>0</v>
      </c>
      <c r="Y25" s="32">
        <v>0</v>
      </c>
      <c r="Z25" s="32">
        <v>0</v>
      </c>
      <c r="AA25" s="33">
        <f t="shared" si="0"/>
        <v>19</v>
      </c>
      <c r="AB25" s="33">
        <f t="shared" si="1"/>
        <v>0</v>
      </c>
      <c r="AC25" s="33">
        <f t="shared" si="2"/>
        <v>4</v>
      </c>
      <c r="AD25" s="34">
        <f t="shared" si="3"/>
        <v>4</v>
      </c>
      <c r="AE25" s="33">
        <f t="shared" si="4"/>
        <v>82.6086956521739</v>
      </c>
      <c r="AF25" s="33">
        <f t="shared" si="5"/>
        <v>0</v>
      </c>
      <c r="AG25" s="35">
        <v>90</v>
      </c>
      <c r="AH25" s="35">
        <v>0</v>
      </c>
      <c r="AI25" s="35">
        <v>100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4">
        <f t="shared" si="6"/>
        <v>21.11111111111111</v>
      </c>
      <c r="AQ25" s="32">
        <v>55</v>
      </c>
      <c r="AR25" s="32">
        <v>25</v>
      </c>
      <c r="AS25" s="34">
        <f t="shared" si="7"/>
        <v>40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8">
        <f t="shared" si="8"/>
        <v>0</v>
      </c>
      <c r="BK25" s="39">
        <f t="shared" si="9"/>
        <v>0</v>
      </c>
      <c r="BL25" s="37">
        <v>1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1</v>
      </c>
      <c r="CD25" s="37">
        <v>1</v>
      </c>
      <c r="CE25" s="34">
        <f t="shared" si="10"/>
        <v>3</v>
      </c>
      <c r="CF25" s="60">
        <f t="shared" si="11"/>
        <v>19.37037037037037</v>
      </c>
      <c r="CG25" s="60" t="s">
        <v>84</v>
      </c>
      <c r="CH25" s="41"/>
      <c r="CI25" s="41"/>
    </row>
    <row r="26" spans="1:87" ht="12.75" customHeight="1">
      <c r="A26" s="2">
        <v>20</v>
      </c>
      <c r="B26" s="42" t="s">
        <v>68</v>
      </c>
      <c r="C26" s="43" t="s">
        <v>89</v>
      </c>
      <c r="D26" s="46">
        <v>0</v>
      </c>
      <c r="E26" s="46">
        <v>0</v>
      </c>
      <c r="F26" s="63">
        <v>0.5</v>
      </c>
      <c r="G26" s="63">
        <v>0.5</v>
      </c>
      <c r="H26" s="63">
        <v>0.5</v>
      </c>
      <c r="I26" s="63">
        <v>0.5</v>
      </c>
      <c r="J26" s="44">
        <v>1</v>
      </c>
      <c r="K26" s="63">
        <v>0.5</v>
      </c>
      <c r="L26" s="44">
        <v>1</v>
      </c>
      <c r="M26" s="46">
        <v>1</v>
      </c>
      <c r="N26" s="45">
        <v>1</v>
      </c>
      <c r="O26" s="46">
        <v>0</v>
      </c>
      <c r="P26" s="44">
        <v>1</v>
      </c>
      <c r="Q26" s="46">
        <v>0</v>
      </c>
      <c r="R26" s="44">
        <v>1</v>
      </c>
      <c r="S26" s="46">
        <v>0</v>
      </c>
      <c r="T26" s="46">
        <v>0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33">
        <f t="shared" si="0"/>
        <v>17</v>
      </c>
      <c r="AB26" s="33">
        <f t="shared" si="1"/>
        <v>5</v>
      </c>
      <c r="AC26" s="33">
        <f t="shared" si="2"/>
        <v>6</v>
      </c>
      <c r="AD26" s="34">
        <f t="shared" si="3"/>
        <v>8.5</v>
      </c>
      <c r="AE26" s="33">
        <f t="shared" si="4"/>
        <v>73.91304347826087</v>
      </c>
      <c r="AF26" s="33">
        <f t="shared" si="5"/>
        <v>0</v>
      </c>
      <c r="AG26" s="6">
        <v>100</v>
      </c>
      <c r="AH26" s="6">
        <v>0</v>
      </c>
      <c r="AI26" s="6">
        <v>100</v>
      </c>
      <c r="AJ26" s="6">
        <v>100</v>
      </c>
      <c r="AK26" s="6">
        <v>100</v>
      </c>
      <c r="AL26" s="6">
        <v>100</v>
      </c>
      <c r="AM26" s="6">
        <v>100</v>
      </c>
      <c r="AN26" s="6">
        <v>100</v>
      </c>
      <c r="AO26" s="6">
        <v>0</v>
      </c>
      <c r="AP26" s="34">
        <f t="shared" si="6"/>
        <v>77.77777777777777</v>
      </c>
      <c r="AQ26" s="50">
        <v>80</v>
      </c>
      <c r="AR26" s="50">
        <v>92</v>
      </c>
      <c r="AS26" s="34">
        <f t="shared" si="7"/>
        <v>86</v>
      </c>
      <c r="AT26" s="8">
        <v>1</v>
      </c>
      <c r="AU26" s="8">
        <v>1</v>
      </c>
      <c r="AV26" s="8">
        <v>1</v>
      </c>
      <c r="AW26" s="8">
        <v>1</v>
      </c>
      <c r="AX26" s="8">
        <v>1</v>
      </c>
      <c r="AY26" s="8">
        <v>0.5</v>
      </c>
      <c r="AZ26" s="8">
        <v>1</v>
      </c>
      <c r="BA26" s="8">
        <v>1</v>
      </c>
      <c r="BB26" s="8">
        <v>1</v>
      </c>
      <c r="BC26" s="8">
        <v>1</v>
      </c>
      <c r="BD26" s="8">
        <v>1</v>
      </c>
      <c r="BE26" s="8">
        <v>1</v>
      </c>
      <c r="BF26" s="8">
        <v>1</v>
      </c>
      <c r="BG26" s="8">
        <v>1</v>
      </c>
      <c r="BH26" s="8">
        <v>1</v>
      </c>
      <c r="BI26" s="8">
        <v>1</v>
      </c>
      <c r="BJ26" s="38">
        <f t="shared" si="8"/>
        <v>15.5</v>
      </c>
      <c r="BK26" s="39">
        <f t="shared" si="9"/>
        <v>96.875</v>
      </c>
      <c r="BL26" s="8">
        <v>1</v>
      </c>
      <c r="BM26" s="8">
        <v>0</v>
      </c>
      <c r="BN26" s="8">
        <v>0</v>
      </c>
      <c r="BO26" s="8">
        <v>0</v>
      </c>
      <c r="BP26" s="8">
        <v>1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1</v>
      </c>
      <c r="CD26" s="8">
        <v>1</v>
      </c>
      <c r="CE26" s="34">
        <f t="shared" si="10"/>
        <v>4</v>
      </c>
      <c r="CF26" s="40">
        <f t="shared" si="11"/>
        <v>82.38425925925925</v>
      </c>
      <c r="CG26" s="40">
        <f>+IF(CF26&gt;=70,"Aprobado","Segunda Oportunidad")</f>
        <v>0</v>
      </c>
      <c r="CH26" s="41"/>
      <c r="CI26" s="41"/>
    </row>
    <row r="27" spans="1:87" ht="12.75" customHeight="1">
      <c r="A27" s="28">
        <v>21</v>
      </c>
      <c r="B27" s="28" t="s">
        <v>68</v>
      </c>
      <c r="C27" s="29" t="s">
        <v>90</v>
      </c>
      <c r="D27" s="32">
        <v>0</v>
      </c>
      <c r="E27" s="32">
        <v>0</v>
      </c>
      <c r="F27" s="32">
        <v>0</v>
      </c>
      <c r="G27" s="36">
        <v>1</v>
      </c>
      <c r="H27" s="36">
        <v>1</v>
      </c>
      <c r="I27" s="36">
        <v>1</v>
      </c>
      <c r="J27" s="32">
        <v>0</v>
      </c>
      <c r="K27" s="36">
        <v>1</v>
      </c>
      <c r="L27" s="32">
        <v>0</v>
      </c>
      <c r="M27" s="36">
        <v>1</v>
      </c>
      <c r="N27" s="58">
        <v>0</v>
      </c>
      <c r="O27" s="36">
        <v>1</v>
      </c>
      <c r="P27" s="32">
        <v>0</v>
      </c>
      <c r="Q27" s="32">
        <v>0</v>
      </c>
      <c r="R27" s="36">
        <v>1</v>
      </c>
      <c r="S27" s="36">
        <v>1</v>
      </c>
      <c r="T27" s="30">
        <v>1</v>
      </c>
      <c r="U27" s="32">
        <v>0</v>
      </c>
      <c r="V27" s="30">
        <v>1</v>
      </c>
      <c r="W27" s="51">
        <v>0.5</v>
      </c>
      <c r="X27" s="30">
        <v>1</v>
      </c>
      <c r="Y27" s="32">
        <v>0</v>
      </c>
      <c r="Z27" s="32">
        <v>0</v>
      </c>
      <c r="AA27" s="33">
        <f t="shared" si="0"/>
        <v>12</v>
      </c>
      <c r="AB27" s="33">
        <f t="shared" si="1"/>
        <v>1</v>
      </c>
      <c r="AC27" s="33">
        <f t="shared" si="2"/>
        <v>11</v>
      </c>
      <c r="AD27" s="34">
        <f t="shared" si="3"/>
        <v>11.5</v>
      </c>
      <c r="AE27" s="59">
        <f t="shared" si="4"/>
        <v>52.17391304347826</v>
      </c>
      <c r="AF27" s="59">
        <f t="shared" si="5"/>
        <v>0</v>
      </c>
      <c r="AG27" s="35">
        <v>90</v>
      </c>
      <c r="AH27" s="35">
        <v>0</v>
      </c>
      <c r="AI27" s="35">
        <v>100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4">
        <f t="shared" si="6"/>
        <v>21.11111111111111</v>
      </c>
      <c r="AQ27" s="32">
        <v>65</v>
      </c>
      <c r="AR27" s="36">
        <v>97</v>
      </c>
      <c r="AS27" s="34">
        <f t="shared" si="7"/>
        <v>81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8">
        <f t="shared" si="8"/>
        <v>0</v>
      </c>
      <c r="BK27" s="39">
        <f t="shared" si="9"/>
        <v>0</v>
      </c>
      <c r="BL27" s="37">
        <v>1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1</v>
      </c>
      <c r="CD27" s="37">
        <v>0</v>
      </c>
      <c r="CE27" s="34">
        <f t="shared" si="10"/>
        <v>2</v>
      </c>
      <c r="CF27" s="60">
        <f t="shared" si="11"/>
        <v>24.537037037037038</v>
      </c>
      <c r="CG27" s="60" t="s">
        <v>84</v>
      </c>
      <c r="CH27" s="41"/>
      <c r="CI27" s="41"/>
    </row>
    <row r="28" spans="1:87" ht="12.75" customHeight="1">
      <c r="A28" s="2">
        <v>22</v>
      </c>
      <c r="B28" s="42" t="s">
        <v>68</v>
      </c>
      <c r="C28" s="43" t="s">
        <v>91</v>
      </c>
      <c r="D28" s="48">
        <v>1</v>
      </c>
      <c r="E28" s="46">
        <v>0</v>
      </c>
      <c r="F28" s="48">
        <v>1</v>
      </c>
      <c r="G28" s="48">
        <v>1</v>
      </c>
      <c r="H28" s="48">
        <v>1</v>
      </c>
      <c r="I28" s="48">
        <v>1</v>
      </c>
      <c r="J28" s="48">
        <v>1</v>
      </c>
      <c r="K28" s="46">
        <v>0</v>
      </c>
      <c r="L28" s="46">
        <v>0</v>
      </c>
      <c r="M28" s="44">
        <v>1</v>
      </c>
      <c r="N28" s="53">
        <v>1</v>
      </c>
      <c r="O28" s="48">
        <v>1</v>
      </c>
      <c r="P28" s="48">
        <v>1</v>
      </c>
      <c r="Q28" s="48">
        <v>1</v>
      </c>
      <c r="R28" s="48">
        <v>1</v>
      </c>
      <c r="S28" s="48">
        <v>1</v>
      </c>
      <c r="T28" s="48">
        <v>1</v>
      </c>
      <c r="U28" s="48">
        <v>1</v>
      </c>
      <c r="V28" s="48">
        <v>1</v>
      </c>
      <c r="W28" s="48">
        <v>1</v>
      </c>
      <c r="X28" s="46">
        <v>0</v>
      </c>
      <c r="Y28" s="48">
        <v>1</v>
      </c>
      <c r="Z28" s="48">
        <v>1</v>
      </c>
      <c r="AA28" s="33">
        <f t="shared" si="0"/>
        <v>19</v>
      </c>
      <c r="AB28" s="33">
        <f t="shared" si="1"/>
        <v>0</v>
      </c>
      <c r="AC28" s="33">
        <f t="shared" si="2"/>
        <v>4</v>
      </c>
      <c r="AD28" s="34">
        <f t="shared" si="3"/>
        <v>4</v>
      </c>
      <c r="AE28" s="33">
        <f t="shared" si="4"/>
        <v>82.6086956521739</v>
      </c>
      <c r="AF28" s="33">
        <f t="shared" si="5"/>
        <v>0</v>
      </c>
      <c r="AG28" s="6">
        <v>100</v>
      </c>
      <c r="AH28" s="6">
        <v>100</v>
      </c>
      <c r="AI28" s="6">
        <v>100</v>
      </c>
      <c r="AJ28" s="6">
        <v>70</v>
      </c>
      <c r="AK28" s="6">
        <v>100</v>
      </c>
      <c r="AL28" s="6">
        <v>100</v>
      </c>
      <c r="AM28" s="6">
        <v>100</v>
      </c>
      <c r="AN28" s="6">
        <v>100</v>
      </c>
      <c r="AO28" s="6">
        <v>0</v>
      </c>
      <c r="AP28" s="34">
        <f t="shared" si="6"/>
        <v>85.55555555555556</v>
      </c>
      <c r="AQ28" s="50">
        <v>85</v>
      </c>
      <c r="AR28" s="50">
        <v>72</v>
      </c>
      <c r="AS28" s="34">
        <f t="shared" si="7"/>
        <v>78.5</v>
      </c>
      <c r="AT28" s="8">
        <v>1</v>
      </c>
      <c r="AU28" s="8">
        <v>1</v>
      </c>
      <c r="AV28" s="8">
        <v>0.5</v>
      </c>
      <c r="AW28" s="8">
        <v>1</v>
      </c>
      <c r="AX28" s="8">
        <v>1</v>
      </c>
      <c r="AY28" s="8">
        <v>0.5</v>
      </c>
      <c r="AZ28" s="8">
        <v>1</v>
      </c>
      <c r="BA28" s="8">
        <v>1</v>
      </c>
      <c r="BB28" s="8">
        <v>1</v>
      </c>
      <c r="BC28" s="8">
        <v>0</v>
      </c>
      <c r="BD28" s="8">
        <v>0</v>
      </c>
      <c r="BE28" s="8">
        <v>0</v>
      </c>
      <c r="BF28" s="8">
        <v>0</v>
      </c>
      <c r="BG28" s="8">
        <v>1</v>
      </c>
      <c r="BH28" s="8">
        <v>1</v>
      </c>
      <c r="BI28" s="8">
        <v>1</v>
      </c>
      <c r="BJ28" s="38">
        <f t="shared" si="8"/>
        <v>11</v>
      </c>
      <c r="BK28" s="39">
        <f t="shared" si="9"/>
        <v>68.75</v>
      </c>
      <c r="BL28" s="8">
        <v>1</v>
      </c>
      <c r="BM28" s="8">
        <v>0</v>
      </c>
      <c r="BN28" s="8">
        <v>0</v>
      </c>
      <c r="BO28" s="8">
        <v>1</v>
      </c>
      <c r="BP28" s="8">
        <v>1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1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1</v>
      </c>
      <c r="CC28" s="8">
        <v>1</v>
      </c>
      <c r="CD28" s="8">
        <v>1</v>
      </c>
      <c r="CE28" s="34">
        <f t="shared" si="10"/>
        <v>7</v>
      </c>
      <c r="CF28" s="40">
        <f t="shared" si="11"/>
        <v>80.60185185185185</v>
      </c>
      <c r="CG28" s="40">
        <f>+IF(CF28&gt;=70,"Aprobado","Segunda Oportunidad")</f>
        <v>0</v>
      </c>
      <c r="CH28" s="41"/>
      <c r="CI28" s="41"/>
    </row>
    <row r="29" spans="1:87" ht="12.75" customHeight="1">
      <c r="A29" s="28">
        <v>23</v>
      </c>
      <c r="B29" s="28" t="s">
        <v>68</v>
      </c>
      <c r="C29" s="29" t="s">
        <v>92</v>
      </c>
      <c r="D29" s="32">
        <v>0</v>
      </c>
      <c r="E29" s="32">
        <v>0</v>
      </c>
      <c r="F29" s="36">
        <v>1</v>
      </c>
      <c r="G29" s="32">
        <v>0</v>
      </c>
      <c r="H29" s="36">
        <v>1</v>
      </c>
      <c r="I29" s="36">
        <v>1</v>
      </c>
      <c r="J29" s="32">
        <v>0</v>
      </c>
      <c r="K29" s="36">
        <v>1</v>
      </c>
      <c r="L29" s="36">
        <v>1</v>
      </c>
      <c r="M29" s="36">
        <v>1</v>
      </c>
      <c r="N29" s="52">
        <v>1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0">
        <v>1</v>
      </c>
      <c r="W29" s="32">
        <v>0</v>
      </c>
      <c r="X29" s="32">
        <v>0</v>
      </c>
      <c r="Y29" s="30">
        <v>1</v>
      </c>
      <c r="Z29" s="51">
        <v>0.5</v>
      </c>
      <c r="AA29" s="33">
        <f t="shared" si="0"/>
        <v>10</v>
      </c>
      <c r="AB29" s="33">
        <f t="shared" si="1"/>
        <v>1</v>
      </c>
      <c r="AC29" s="33">
        <f t="shared" si="2"/>
        <v>13</v>
      </c>
      <c r="AD29" s="34">
        <f t="shared" si="3"/>
        <v>13.5</v>
      </c>
      <c r="AE29" s="59">
        <f t="shared" si="4"/>
        <v>43.47826086956522</v>
      </c>
      <c r="AF29" s="59">
        <f t="shared" si="5"/>
        <v>0</v>
      </c>
      <c r="AG29" s="35">
        <v>100</v>
      </c>
      <c r="AH29" s="35">
        <v>0</v>
      </c>
      <c r="AI29" s="35">
        <v>100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4">
        <f t="shared" si="6"/>
        <v>22.22222222222222</v>
      </c>
      <c r="AQ29" s="32">
        <v>55</v>
      </c>
      <c r="AR29" s="36">
        <v>80</v>
      </c>
      <c r="AS29" s="34">
        <f t="shared" si="7"/>
        <v>67.5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8">
        <f t="shared" si="8"/>
        <v>0</v>
      </c>
      <c r="BK29" s="39">
        <f t="shared" si="9"/>
        <v>0</v>
      </c>
      <c r="BL29" s="37">
        <v>1</v>
      </c>
      <c r="BM29" s="37">
        <v>0</v>
      </c>
      <c r="BN29" s="37">
        <v>0</v>
      </c>
      <c r="BO29" s="37">
        <v>0</v>
      </c>
      <c r="BP29" s="37">
        <v>1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1</v>
      </c>
      <c r="BY29" s="37">
        <v>0</v>
      </c>
      <c r="BZ29" s="37">
        <v>0</v>
      </c>
      <c r="CA29" s="37">
        <v>0</v>
      </c>
      <c r="CB29" s="37">
        <v>1</v>
      </c>
      <c r="CC29" s="37">
        <v>1</v>
      </c>
      <c r="CD29" s="37">
        <v>1</v>
      </c>
      <c r="CE29" s="34">
        <f t="shared" si="10"/>
        <v>6</v>
      </c>
      <c r="CF29" s="60">
        <f t="shared" si="11"/>
        <v>22.407407407407405</v>
      </c>
      <c r="CG29" s="60" t="s">
        <v>84</v>
      </c>
      <c r="CH29" s="41"/>
      <c r="CI29" s="41"/>
    </row>
    <row r="30" spans="1:85" ht="14.25" customHeight="1">
      <c r="A30" s="64"/>
      <c r="B30" s="65"/>
      <c r="C30" s="19" t="s">
        <v>93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>
        <f>AVERAGE(AA7:AA29)</f>
        <v>18.608695652173914</v>
      </c>
      <c r="AB30" s="67">
        <f>AVERAGE(AB7:AB29)</f>
        <v>0.6956521739130435</v>
      </c>
      <c r="AC30" s="67">
        <f>AVERAGE(AC7:AC29)</f>
        <v>4.391304347826087</v>
      </c>
      <c r="AD30" s="67">
        <f>AVERAGE(AD7:AD29)</f>
        <v>4.739130434782608</v>
      </c>
      <c r="AE30" s="67">
        <f>AVERAGE(AE7:AE29)</f>
        <v>80.90737240075617</v>
      </c>
      <c r="AF30" s="67"/>
      <c r="AG30" s="68">
        <f>AVERAGE(AG7:AG29)</f>
        <v>94.78260869565217</v>
      </c>
      <c r="AH30" s="68">
        <f>AVERAGE(AH7:AH29)</f>
        <v>64.78260869565217</v>
      </c>
      <c r="AI30" s="68">
        <f>AVERAGE(AI7:AI29)</f>
        <v>100</v>
      </c>
      <c r="AJ30" s="68">
        <f>AVERAGE(AJ7:AJ29)</f>
        <v>71.95652173913044</v>
      </c>
      <c r="AK30" s="68">
        <f>AVERAGE(AK7:AK29)</f>
        <v>75.65217391304348</v>
      </c>
      <c r="AL30" s="68">
        <f>AVERAGE(AL7:AL29)</f>
        <v>76.95652173913044</v>
      </c>
      <c r="AM30" s="68">
        <f>AVERAGE(AM7:AM29)</f>
        <v>68.69565217391305</v>
      </c>
      <c r="AN30" s="68">
        <f>AVERAGE(AN7:AN29)</f>
        <v>78.26086956521739</v>
      </c>
      <c r="AO30" s="68">
        <f>AVERAGE(AO7:AO29)</f>
        <v>54.78260869565217</v>
      </c>
      <c r="AP30" s="67">
        <f>AVERAGE(AP7:AP29)</f>
        <v>76.20772946859904</v>
      </c>
      <c r="AQ30" s="69">
        <f>AVERAGE(AQ7:AQ29)</f>
        <v>58.26086956521739</v>
      </c>
      <c r="AR30" s="70">
        <f>AVERAGE(AR7:AR29)</f>
        <v>84.56521739130434</v>
      </c>
      <c r="AS30" s="67">
        <f>AVERAGE(AS7:AS29)</f>
        <v>71.41304347826087</v>
      </c>
      <c r="AT30" s="68">
        <f>AVERAGE(AT7:AT29)</f>
        <v>0.782608695652174</v>
      </c>
      <c r="AU30" s="68">
        <f>AVERAGE(AU7:AU29)</f>
        <v>0.782608695652174</v>
      </c>
      <c r="AV30" s="68">
        <f>AVERAGE(AV7:AV29)</f>
        <v>0.6304347826086957</v>
      </c>
      <c r="AW30" s="68">
        <f>AVERAGE(AW7:AW29)</f>
        <v>0.782608695652174</v>
      </c>
      <c r="AX30" s="68">
        <f>AVERAGE(AX7:AX29)</f>
        <v>0.782608695652174</v>
      </c>
      <c r="AY30" s="68">
        <f>AVERAGE(AY7:AY29)</f>
        <v>0.5695652173913043</v>
      </c>
      <c r="AZ30" s="68">
        <f>AVERAGE(AZ7:AZ29)</f>
        <v>0.6956521739130435</v>
      </c>
      <c r="BA30" s="68">
        <f>AVERAGE(BA7:BA29)</f>
        <v>0.6956521739130435</v>
      </c>
      <c r="BB30" s="68">
        <f>AVERAGE(BB7:BB29)</f>
        <v>0.5869565217391305</v>
      </c>
      <c r="BC30" s="68">
        <f>AVERAGE(BC7:BC29)</f>
        <v>0.21739130434782608</v>
      </c>
      <c r="BD30" s="68">
        <f>AVERAGE(BD7:BD29)</f>
        <v>0.17391304347826086</v>
      </c>
      <c r="BE30" s="68">
        <f>AVERAGE(BE7:BE29)</f>
        <v>0.2608695652173913</v>
      </c>
      <c r="BF30" s="68">
        <f>AVERAGE(BF7:BF29)</f>
        <v>0.6086956521739131</v>
      </c>
      <c r="BG30" s="68">
        <f>AVERAGE(BG7:BG29)</f>
        <v>0.782608695652174</v>
      </c>
      <c r="BH30" s="68">
        <f>AVERAGE(BH7:BH29)</f>
        <v>0.782608695652174</v>
      </c>
      <c r="BI30" s="68">
        <f>AVERAGE(BI7:BI29)</f>
        <v>0.782608695652174</v>
      </c>
      <c r="BL30" s="68">
        <f>AVERAGE(BL7:BL29)</f>
        <v>0.9130434782608695</v>
      </c>
      <c r="BM30" s="68">
        <f>AVERAGE(BM7:BM29)</f>
        <v>0.08695652173913043</v>
      </c>
      <c r="BN30" s="68">
        <f>AVERAGE(BN7:BN29)</f>
        <v>0.2608695652173913</v>
      </c>
      <c r="BO30" s="68">
        <f>AVERAGE(BO7:BO29)</f>
        <v>0.13043478260869565</v>
      </c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7">
        <f>AVERAGE(CE7:CE29)</f>
        <v>6.978260869565218</v>
      </c>
      <c r="CF30" s="71">
        <f>((AP30+AS30)/2)+CE30-AD30</f>
        <v>76.04951690821257</v>
      </c>
      <c r="CG30" s="71">
        <f>+IF(CF30&gt;=70,"Aprobado","Segunda Oportunidad")</f>
        <v>0</v>
      </c>
    </row>
    <row r="32" spans="2:85" ht="14.25" customHeight="1">
      <c r="B32" s="72" t="s">
        <v>94</v>
      </c>
      <c r="CG32" s="73"/>
    </row>
    <row r="33" spans="2:85" ht="14.25" customHeight="1">
      <c r="B33" s="41">
        <v>1</v>
      </c>
      <c r="C33" s="1" t="s">
        <v>95</v>
      </c>
      <c r="CG33" s="73"/>
    </row>
    <row r="34" spans="2:85" ht="14.25" customHeight="1">
      <c r="B34" s="74">
        <v>1</v>
      </c>
      <c r="C34" s="1" t="s">
        <v>96</v>
      </c>
      <c r="CG34" s="73"/>
    </row>
    <row r="35" spans="2:85" ht="14.25" customHeight="1">
      <c r="B35" s="74">
        <v>0.5</v>
      </c>
      <c r="C35" s="1" t="s">
        <v>97</v>
      </c>
      <c r="CG35" s="73"/>
    </row>
    <row r="36" spans="2:85" ht="14.25" customHeight="1">
      <c r="B36" s="75">
        <v>0</v>
      </c>
      <c r="C36" s="1" t="s">
        <v>98</v>
      </c>
      <c r="CG36" s="73"/>
    </row>
    <row r="37" ht="14.25" customHeight="1"/>
    <row r="38" ht="14.25" customHeight="1">
      <c r="B38" s="72" t="s">
        <v>99</v>
      </c>
    </row>
    <row r="39" spans="2:3" ht="14.25" customHeight="1">
      <c r="B39" s="2">
        <v>1</v>
      </c>
      <c r="C39" t="s">
        <v>100</v>
      </c>
    </row>
    <row r="40" spans="2:3" ht="14.25" customHeight="1">
      <c r="B40" s="2">
        <v>2</v>
      </c>
      <c r="C40" t="s">
        <v>101</v>
      </c>
    </row>
    <row r="41" spans="2:3" ht="14.25" customHeight="1">
      <c r="B41" s="2">
        <v>3</v>
      </c>
      <c r="C41" t="s">
        <v>102</v>
      </c>
    </row>
    <row r="42" spans="2:3" ht="14.25" customHeight="1">
      <c r="B42" s="2">
        <v>4</v>
      </c>
      <c r="C42" t="s">
        <v>103</v>
      </c>
    </row>
    <row r="43" spans="2:3" ht="14.25" customHeight="1">
      <c r="B43" s="2">
        <v>5</v>
      </c>
      <c r="C43" t="s">
        <v>104</v>
      </c>
    </row>
    <row r="44" spans="2:3" ht="14.25" customHeight="1">
      <c r="B44" s="2">
        <v>6</v>
      </c>
      <c r="C44" t="s">
        <v>105</v>
      </c>
    </row>
    <row r="45" spans="2:3" ht="14.25" customHeight="1">
      <c r="B45" s="2">
        <v>7</v>
      </c>
      <c r="C45" t="s">
        <v>106</v>
      </c>
    </row>
    <row r="46" spans="2:3" ht="14.25" customHeight="1">
      <c r="B46" s="2">
        <v>8</v>
      </c>
      <c r="C46" t="s">
        <v>107</v>
      </c>
    </row>
    <row r="47" spans="2:3" ht="14.25" customHeight="1">
      <c r="B47" s="2">
        <v>9</v>
      </c>
      <c r="C47" t="s">
        <v>108</v>
      </c>
    </row>
    <row r="48" spans="2:3" ht="14.25" customHeight="1">
      <c r="B48" s="2">
        <v>10</v>
      </c>
      <c r="C48" t="s">
        <v>109</v>
      </c>
    </row>
    <row r="49" spans="2:3" ht="14.25" customHeight="1">
      <c r="B49" s="2">
        <v>11</v>
      </c>
      <c r="C49" t="s">
        <v>110</v>
      </c>
    </row>
    <row r="50" spans="2:3" ht="14.25" customHeight="1">
      <c r="B50" s="2">
        <v>12</v>
      </c>
      <c r="C50" t="s">
        <v>111</v>
      </c>
    </row>
    <row r="51" spans="2:3" ht="14.25" customHeight="1">
      <c r="B51" s="2">
        <v>13</v>
      </c>
      <c r="C51" t="s">
        <v>112</v>
      </c>
    </row>
    <row r="52" spans="2:3" ht="14.25" customHeight="1">
      <c r="B52" s="2">
        <v>14</v>
      </c>
      <c r="C52" t="s">
        <v>113</v>
      </c>
    </row>
    <row r="53" spans="2:3" ht="14.25" customHeight="1">
      <c r="B53" s="2">
        <v>15</v>
      </c>
      <c r="C53" t="s">
        <v>114</v>
      </c>
    </row>
    <row r="54" spans="2:3" ht="14.25" customHeight="1">
      <c r="B54" s="2">
        <v>16</v>
      </c>
      <c r="C54" t="s">
        <v>115</v>
      </c>
    </row>
    <row r="55" spans="2:3" ht="14.25" customHeight="1">
      <c r="B55" s="2">
        <v>17</v>
      </c>
      <c r="C55" t="s">
        <v>116</v>
      </c>
    </row>
    <row r="56" spans="2:3" ht="14.25" customHeight="1">
      <c r="B56" s="2">
        <v>18</v>
      </c>
      <c r="C56" t="s">
        <v>117</v>
      </c>
    </row>
    <row r="57" spans="2:3" ht="14.25" customHeight="1">
      <c r="B57" s="2">
        <v>19</v>
      </c>
      <c r="C57" t="s">
        <v>118</v>
      </c>
    </row>
    <row r="58" spans="2:3" ht="14.25" customHeight="1">
      <c r="B58" s="2">
        <v>20</v>
      </c>
      <c r="C58" t="s">
        <v>119</v>
      </c>
    </row>
    <row r="59" spans="2:3" ht="14.25" customHeight="1">
      <c r="B59" s="2">
        <v>21</v>
      </c>
      <c r="C59" t="s">
        <v>120</v>
      </c>
    </row>
    <row r="60" spans="2:3" ht="14.25" customHeight="1">
      <c r="B60" s="2">
        <v>22</v>
      </c>
      <c r="C60" t="s">
        <v>121</v>
      </c>
    </row>
    <row r="61" spans="2:3" ht="14.25" customHeight="1">
      <c r="B61" s="2">
        <v>23</v>
      </c>
      <c r="C61" t="s">
        <v>122</v>
      </c>
    </row>
    <row r="62" ht="14.25" customHeight="1">
      <c r="C62"/>
    </row>
    <row r="63" spans="2:3" ht="14.25" customHeight="1">
      <c r="B63" s="21" t="s">
        <v>7</v>
      </c>
      <c r="C63" t="s">
        <v>123</v>
      </c>
    </row>
    <row r="64" spans="2:3" ht="14.25" customHeight="1">
      <c r="B64" s="21" t="s">
        <v>8</v>
      </c>
      <c r="C64" t="s">
        <v>124</v>
      </c>
    </row>
    <row r="65" spans="2:3" ht="14.25" customHeight="1">
      <c r="B65" s="21" t="s">
        <v>9</v>
      </c>
      <c r="C65" t="s">
        <v>125</v>
      </c>
    </row>
    <row r="66" spans="2:3" ht="14.25" customHeight="1">
      <c r="B66" s="22" t="s">
        <v>10</v>
      </c>
      <c r="C66" t="s">
        <v>126</v>
      </c>
    </row>
    <row r="67" spans="2:3" ht="14.25" customHeight="1">
      <c r="B67" s="21" t="s">
        <v>11</v>
      </c>
      <c r="C67" t="s">
        <v>127</v>
      </c>
    </row>
    <row r="68" spans="2:3" ht="14.25" customHeight="1">
      <c r="B68" s="21" t="s">
        <v>12</v>
      </c>
      <c r="C68" t="s">
        <v>128</v>
      </c>
    </row>
    <row r="69" ht="14.25" customHeight="1"/>
    <row r="70" ht="14.25" customHeight="1">
      <c r="B70" s="72" t="s">
        <v>129</v>
      </c>
    </row>
    <row r="71" spans="2:3" ht="14.25" customHeight="1">
      <c r="B71" s="2" t="s">
        <v>13</v>
      </c>
      <c r="C71" t="s">
        <v>130</v>
      </c>
    </row>
    <row r="72" spans="2:3" ht="14.25" customHeight="1">
      <c r="B72" s="2" t="s">
        <v>14</v>
      </c>
      <c r="C72" t="s">
        <v>131</v>
      </c>
    </row>
    <row r="73" spans="2:3" ht="14.25" customHeight="1">
      <c r="B73" s="2" t="s">
        <v>15</v>
      </c>
      <c r="C73" t="s">
        <v>132</v>
      </c>
    </row>
    <row r="74" spans="2:3" ht="14.25" customHeight="1">
      <c r="B74" s="2" t="s">
        <v>16</v>
      </c>
      <c r="C74" t="s">
        <v>133</v>
      </c>
    </row>
    <row r="75" spans="2:3" ht="14.25" customHeight="1">
      <c r="B75" s="2" t="s">
        <v>17</v>
      </c>
      <c r="C75" t="s">
        <v>134</v>
      </c>
    </row>
    <row r="76" spans="2:3" ht="14.25" customHeight="1">
      <c r="B76" s="2" t="s">
        <v>18</v>
      </c>
      <c r="C76" t="s">
        <v>135</v>
      </c>
    </row>
    <row r="77" spans="2:3" ht="14.25" customHeight="1">
      <c r="B77" s="2" t="s">
        <v>19</v>
      </c>
      <c r="C77" t="s">
        <v>136</v>
      </c>
    </row>
    <row r="78" spans="2:3" ht="14.25" customHeight="1">
      <c r="B78" s="2" t="s">
        <v>20</v>
      </c>
      <c r="C78" t="s">
        <v>137</v>
      </c>
    </row>
    <row r="79" spans="2:3" ht="14.25" customHeight="1">
      <c r="B79" s="2" t="s">
        <v>21</v>
      </c>
      <c r="C79" t="s">
        <v>138</v>
      </c>
    </row>
    <row r="80" ht="14.25" customHeight="1">
      <c r="C80"/>
    </row>
    <row r="81" spans="2:3" ht="14.25" customHeight="1">
      <c r="B81" s="22" t="s">
        <v>22</v>
      </c>
      <c r="C81" t="s">
        <v>139</v>
      </c>
    </row>
    <row r="83" spans="1:251" ht="14.25" customHeight="1">
      <c r="A83"/>
      <c r="B83" s="72" t="s">
        <v>140</v>
      </c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 s="76"/>
      <c r="AH83" s="76"/>
      <c r="AI83" s="76"/>
      <c r="AJ83" s="76"/>
      <c r="AK83" s="76"/>
      <c r="AL83" s="76"/>
      <c r="AM83" s="76"/>
      <c r="AN83" s="76"/>
      <c r="AO83" s="76"/>
      <c r="AP83"/>
      <c r="AQ83"/>
      <c r="AR83"/>
      <c r="AS83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/>
      <c r="CF83"/>
      <c r="CG83"/>
      <c r="CH83" s="41"/>
      <c r="CI83" s="41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14.25" customHeight="1">
      <c r="A84"/>
      <c r="B84" s="2" t="s">
        <v>23</v>
      </c>
      <c r="C84" t="s">
        <v>141</v>
      </c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 s="76"/>
      <c r="AH84" s="76"/>
      <c r="AI84" s="76"/>
      <c r="AJ84" s="76"/>
      <c r="AK84" s="76"/>
      <c r="AL84" s="76"/>
      <c r="AM84" s="76"/>
      <c r="AN84" s="76"/>
      <c r="AO84" s="76"/>
      <c r="AP84"/>
      <c r="AQ84"/>
      <c r="AR84"/>
      <c r="AS84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/>
      <c r="CF84"/>
      <c r="CG84"/>
      <c r="CH84" s="41"/>
      <c r="CI84" s="41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14.25" customHeight="1">
      <c r="A85"/>
      <c r="B85" s="2" t="s">
        <v>24</v>
      </c>
      <c r="C85" t="s">
        <v>142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 s="76"/>
      <c r="AH85" s="76"/>
      <c r="AI85" s="76"/>
      <c r="AJ85" s="76"/>
      <c r="AK85" s="76"/>
      <c r="AL85" s="76"/>
      <c r="AM85" s="76"/>
      <c r="AN85" s="76"/>
      <c r="AO85" s="76"/>
      <c r="AP85"/>
      <c r="AQ85"/>
      <c r="AR85"/>
      <c r="AS85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/>
      <c r="CF85"/>
      <c r="CG85"/>
      <c r="CH85" s="41"/>
      <c r="CI85" s="41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14.25" customHeight="1">
      <c r="A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 s="76"/>
      <c r="AH86" s="76"/>
      <c r="AI86" s="76"/>
      <c r="AJ86" s="76"/>
      <c r="AK86" s="76"/>
      <c r="AL86" s="76"/>
      <c r="AM86" s="76"/>
      <c r="AN86" s="76"/>
      <c r="AO86" s="76"/>
      <c r="AP86"/>
      <c r="AQ86"/>
      <c r="AR86"/>
      <c r="AS86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/>
      <c r="CF86"/>
      <c r="CG86"/>
      <c r="CH86" s="41"/>
      <c r="CI86" s="41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14.25" customHeight="1">
      <c r="A87"/>
      <c r="B87" s="22" t="s">
        <v>25</v>
      </c>
      <c r="C87" t="s">
        <v>143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 s="76"/>
      <c r="AH87" s="76"/>
      <c r="AI87" s="76"/>
      <c r="AJ87" s="76"/>
      <c r="AK87" s="76"/>
      <c r="AL87" s="76"/>
      <c r="AM87" s="76"/>
      <c r="AN87" s="76"/>
      <c r="AO87" s="76"/>
      <c r="AP87"/>
      <c r="AQ87"/>
      <c r="AR87"/>
      <c r="AS8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/>
      <c r="CF87"/>
      <c r="CG87"/>
      <c r="CH87" s="41"/>
      <c r="CI87" s="41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ht="14.25" customHeight="1"/>
    <row r="89" ht="14.25" customHeight="1">
      <c r="B89" s="72" t="s">
        <v>144</v>
      </c>
    </row>
    <row r="90" spans="2:3" ht="14.25" customHeight="1">
      <c r="B90" s="2" t="s">
        <v>26</v>
      </c>
      <c r="C90" t="s">
        <v>145</v>
      </c>
    </row>
    <row r="91" spans="2:3" ht="14.25" customHeight="1">
      <c r="B91" s="2" t="s">
        <v>27</v>
      </c>
      <c r="C91" t="s">
        <v>146</v>
      </c>
    </row>
    <row r="92" spans="2:3" ht="14.25" customHeight="1">
      <c r="B92" s="2" t="s">
        <v>28</v>
      </c>
      <c r="C92" t="s">
        <v>147</v>
      </c>
    </row>
    <row r="93" spans="2:3" ht="14.25" customHeight="1">
      <c r="B93" s="2" t="s">
        <v>29</v>
      </c>
      <c r="C93" t="s">
        <v>148</v>
      </c>
    </row>
    <row r="94" spans="2:3" ht="14.25" customHeight="1">
      <c r="B94" s="2" t="s">
        <v>30</v>
      </c>
      <c r="C94" t="s">
        <v>149</v>
      </c>
    </row>
    <row r="95" spans="2:3" ht="14.25" customHeight="1">
      <c r="B95" s="2" t="s">
        <v>31</v>
      </c>
      <c r="C95" t="s">
        <v>150</v>
      </c>
    </row>
    <row r="96" spans="2:3" ht="14.25" customHeight="1">
      <c r="B96" s="2" t="s">
        <v>32</v>
      </c>
      <c r="C96" t="s">
        <v>151</v>
      </c>
    </row>
    <row r="97" spans="2:3" ht="14.25" customHeight="1">
      <c r="B97" s="2" t="s">
        <v>33</v>
      </c>
      <c r="C97" t="s">
        <v>152</v>
      </c>
    </row>
    <row r="98" spans="2:3" ht="14.25" customHeight="1">
      <c r="B98" s="2" t="s">
        <v>34</v>
      </c>
      <c r="C98" t="s">
        <v>153</v>
      </c>
    </row>
    <row r="99" spans="2:3" ht="14.25" customHeight="1">
      <c r="B99" s="2" t="s">
        <v>35</v>
      </c>
      <c r="C99" t="s">
        <v>154</v>
      </c>
    </row>
    <row r="100" spans="2:3" ht="14.25" customHeight="1">
      <c r="B100" s="2" t="s">
        <v>36</v>
      </c>
      <c r="C100" t="s">
        <v>155</v>
      </c>
    </row>
    <row r="101" spans="2:3" ht="14.25" customHeight="1">
      <c r="B101" s="2" t="s">
        <v>37</v>
      </c>
      <c r="C101" t="s">
        <v>156</v>
      </c>
    </row>
    <row r="102" spans="2:3" ht="14.25" customHeight="1">
      <c r="B102" s="2" t="s">
        <v>38</v>
      </c>
      <c r="C102" t="s">
        <v>157</v>
      </c>
    </row>
    <row r="103" spans="2:3" ht="14.25" customHeight="1">
      <c r="B103" s="2" t="s">
        <v>39</v>
      </c>
      <c r="C103" t="s">
        <v>158</v>
      </c>
    </row>
    <row r="104" spans="2:3" ht="14.25" customHeight="1">
      <c r="B104" s="2" t="s">
        <v>40</v>
      </c>
      <c r="C104" t="s">
        <v>159</v>
      </c>
    </row>
    <row r="105" spans="2:3" ht="14.25" customHeight="1">
      <c r="B105" s="2" t="s">
        <v>41</v>
      </c>
      <c r="C105" t="s">
        <v>160</v>
      </c>
    </row>
    <row r="106" ht="14.25" customHeight="1"/>
    <row r="107" spans="2:3" ht="14.25" customHeight="1">
      <c r="B107" s="22" t="s">
        <v>43</v>
      </c>
      <c r="C107" t="s">
        <v>161</v>
      </c>
    </row>
    <row r="108" ht="14.25" customHeight="1"/>
    <row r="109" ht="14.25" customHeight="1">
      <c r="B109" s="72" t="s">
        <v>162</v>
      </c>
    </row>
    <row r="110" spans="2:3" ht="14.25" customHeight="1">
      <c r="B110" s="2" t="s">
        <v>44</v>
      </c>
      <c r="C110" t="s">
        <v>163</v>
      </c>
    </row>
    <row r="111" spans="2:3" ht="14.25" customHeight="1">
      <c r="B111" s="2" t="s">
        <v>45</v>
      </c>
      <c r="C111" t="s">
        <v>164</v>
      </c>
    </row>
    <row r="112" spans="2:3" ht="14.25" customHeight="1">
      <c r="B112" s="2" t="s">
        <v>46</v>
      </c>
      <c r="C112" t="s">
        <v>165</v>
      </c>
    </row>
    <row r="113" spans="2:3" ht="14.25" customHeight="1">
      <c r="B113" s="2" t="s">
        <v>47</v>
      </c>
      <c r="C113" t="s">
        <v>166</v>
      </c>
    </row>
    <row r="114" spans="2:3" ht="14.25" customHeight="1">
      <c r="B114" s="2" t="s">
        <v>48</v>
      </c>
      <c r="C114" t="s">
        <v>167</v>
      </c>
    </row>
    <row r="115" spans="2:3" ht="14.25" customHeight="1">
      <c r="B115" s="2" t="s">
        <v>49</v>
      </c>
      <c r="C115" t="s">
        <v>168</v>
      </c>
    </row>
    <row r="116" spans="2:3" ht="14.25" customHeight="1">
      <c r="B116" s="2" t="s">
        <v>50</v>
      </c>
      <c r="C116" t="s">
        <v>169</v>
      </c>
    </row>
    <row r="117" spans="2:3" ht="14.25" customHeight="1">
      <c r="B117" s="2" t="s">
        <v>51</v>
      </c>
      <c r="C117" t="s">
        <v>170</v>
      </c>
    </row>
    <row r="118" spans="2:3" ht="14.25" customHeight="1">
      <c r="B118" s="2" t="s">
        <v>52</v>
      </c>
      <c r="C118" t="s">
        <v>171</v>
      </c>
    </row>
    <row r="119" spans="2:3" ht="14.25" customHeight="1">
      <c r="B119" s="2" t="s">
        <v>53</v>
      </c>
      <c r="C119" t="s">
        <v>172</v>
      </c>
    </row>
    <row r="120" spans="2:3" ht="14.25" customHeight="1">
      <c r="B120" s="2" t="s">
        <v>54</v>
      </c>
      <c r="C120" t="s">
        <v>173</v>
      </c>
    </row>
    <row r="121" spans="2:3" ht="14.25" customHeight="1">
      <c r="B121" s="2" t="s">
        <v>55</v>
      </c>
      <c r="C121" t="s">
        <v>174</v>
      </c>
    </row>
    <row r="122" spans="2:3" ht="14.25" customHeight="1">
      <c r="B122" s="2" t="s">
        <v>56</v>
      </c>
      <c r="C122" t="s">
        <v>175</v>
      </c>
    </row>
    <row r="123" spans="2:3" ht="14.25" customHeight="1">
      <c r="B123" s="2" t="s">
        <v>57</v>
      </c>
      <c r="C123" t="s">
        <v>176</v>
      </c>
    </row>
    <row r="124" spans="2:3" ht="14.25" customHeight="1">
      <c r="B124" s="2" t="s">
        <v>58</v>
      </c>
      <c r="C124" t="s">
        <v>177</v>
      </c>
    </row>
    <row r="125" spans="2:3" ht="14.25" customHeight="1">
      <c r="B125" s="2" t="s">
        <v>59</v>
      </c>
      <c r="C125" t="s">
        <v>178</v>
      </c>
    </row>
    <row r="126" spans="2:3" ht="14.25" customHeight="1">
      <c r="B126" s="2" t="s">
        <v>60</v>
      </c>
      <c r="C126" t="s">
        <v>179</v>
      </c>
    </row>
    <row r="127" spans="2:3" ht="14.25" customHeight="1">
      <c r="B127" s="2" t="s">
        <v>61</v>
      </c>
      <c r="C127" t="s">
        <v>180</v>
      </c>
    </row>
    <row r="128" spans="2:3" ht="14.25" customHeight="1">
      <c r="B128" s="2" t="s">
        <v>62</v>
      </c>
      <c r="C128" t="s">
        <v>181</v>
      </c>
    </row>
    <row r="129" ht="14.25" customHeight="1">
      <c r="C129"/>
    </row>
    <row r="130" spans="2:3" ht="14.25" customHeight="1">
      <c r="B130" s="22" t="s">
        <v>63</v>
      </c>
      <c r="C130" s="1" t="s">
        <v>182</v>
      </c>
    </row>
    <row r="131" ht="14.25" customHeight="1"/>
    <row r="132" spans="2:3" ht="14.25" customHeight="1">
      <c r="B132" s="22" t="s">
        <v>64</v>
      </c>
      <c r="C132" s="1" t="s">
        <v>183</v>
      </c>
    </row>
    <row r="133" spans="2:3" ht="14.25" customHeight="1">
      <c r="B133" s="22" t="s">
        <v>184</v>
      </c>
      <c r="C133" s="1" t="s">
        <v>185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0.281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0.281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2019-12-17T01:14:46Z</dcterms:modified>
  <cp:category/>
  <cp:version/>
  <cp:contentType/>
  <cp:contentStatus/>
  <cp:revision>1188</cp:revision>
</cp:coreProperties>
</file>