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<sst xmlns="http://schemas.openxmlformats.org/spreadsheetml/2006/main" count="146" uniqueCount="112">
  <si>
    <t>Internet de las Cosas – Grupo A (Sistemas)</t>
  </si>
  <si>
    <t>Enero – Junio 2023</t>
  </si>
  <si>
    <t>Calificaciones Finales</t>
  </si>
  <si>
    <t>Profesor: Rogelio Ferreira Escutia</t>
  </si>
  <si>
    <t>No.</t>
  </si>
  <si>
    <t>No. de Control</t>
  </si>
  <si>
    <t>NOMBRE DEL ALUMNO</t>
  </si>
  <si>
    <t>E1</t>
  </si>
  <si>
    <t>E2</t>
  </si>
  <si>
    <t>E3</t>
  </si>
  <si>
    <t>E4</t>
  </si>
  <si>
    <t>PdeExam</t>
  </si>
  <si>
    <t>PdeProy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</si>
  <si>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</si>
  <si>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</si>
  <si>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</si>
  <si>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</si>
  <si>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</si>
  <si>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</si>
  <si>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</si>
  <si>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</si>
  <si>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</si>
  <si>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</si>
  <si>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</si>
  <si>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</si>
  <si>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</si>
  <si>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</si>
  <si>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</si>
  <si>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</si>
  <si>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</si>
  <si>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</si>
  <si>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</si>
  <si>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</si>
  <si>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</si>
  <si>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</si>
  <si>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</si>
  <si>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</si>
  <si>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</si>
  <si>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</si>
  <si>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</si>
  <si>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Extras</t>
  </si>
  <si>
    <t>Final</t>
  </si>
  <si>
    <t>Observaciones</t>
  </si>
  <si>
    <t>Ayala Merino Esdras Daniel</t>
  </si>
  <si>
    <t>Barrera Orozco Kenneth Osvaldo</t>
  </si>
  <si>
    <t>Carranza Espino Francisco Javier</t>
  </si>
  <si>
    <t>Cortes Cortez Luis Alexis</t>
  </si>
  <si>
    <t>Cortes Morales Ramiro</t>
  </si>
  <si>
    <t>Diaz Carvajal Alondra</t>
  </si>
  <si>
    <t>Esparza Arevalo Jose Maria</t>
  </si>
  <si>
    <t>Garcia Santana Maria Fernanda</t>
  </si>
  <si>
    <t>Garibay Garcia Carlos Joel</t>
  </si>
  <si>
    <t>Gutierrez Martinez Josue Gerardo</t>
  </si>
  <si>
    <t>Hernández Correa Juan Pablo</t>
  </si>
  <si>
    <t>Jacobo Agustin Jaqueline</t>
  </si>
  <si>
    <t>Lopez Carranza Ivan Alejandro</t>
  </si>
  <si>
    <t>Martínez Ramos Jorge Alberto</t>
  </si>
  <si>
    <t>Ordaz Estrada Ignacio Alejandro</t>
  </si>
  <si>
    <t>Ornelas Gamero Karla Guadalupe</t>
  </si>
  <si>
    <t>Orozco Hernandez Crystian</t>
  </si>
  <si>
    <t>Ortiz Salinas Luis Angel</t>
  </si>
  <si>
    <t>Paz Rojas Maria Guadalupe</t>
  </si>
  <si>
    <t>Plascencia Silva Axel David</t>
  </si>
  <si>
    <t>Páramo Mascote Jennifer</t>
  </si>
  <si>
    <t>Reyes Rodriguez Jhonatan Brandon</t>
  </si>
  <si>
    <t>Silva Zapien Rafael Fabian</t>
  </si>
  <si>
    <t>Soto Romero Kevin Alexander</t>
  </si>
  <si>
    <t>Torres Gallegos Jessica Jazmin</t>
  </si>
  <si>
    <t>Vieyra Orozco Octavio</t>
  </si>
  <si>
    <t>Tera Acevedo Oscar De Jesus</t>
  </si>
  <si>
    <t>PROMEDIOS</t>
  </si>
  <si>
    <t>Exámenes</t>
  </si>
  <si>
    <t>Presentación del Proyecto</t>
  </si>
  <si>
    <t>Sensores y Almacenamiento</t>
  </si>
  <si>
    <t>Reconocimiento de Voz</t>
  </si>
  <si>
    <t>Avance del Proyecto</t>
  </si>
  <si>
    <t>Promedio de Exámenes</t>
  </si>
  <si>
    <t>Proyecto</t>
  </si>
  <si>
    <t>Promedio del Proyecto</t>
  </si>
  <si>
    <t>Puntos Extras</t>
  </si>
  <si>
    <t>Examen Diagnóstico</t>
  </si>
  <si>
    <t>27/Feb – Presentación de Proyectos</t>
  </si>
  <si>
    <t>Febrero 16 – Instalación Raspberry</t>
  </si>
  <si>
    <t>Febrero 16 – Arduino</t>
  </si>
  <si>
    <t>Febrero 17 – Prácticas 1, 2 y 3</t>
  </si>
  <si>
    <t>Febrero 17 – Prácticas 2 y 3</t>
  </si>
  <si>
    <t>Febrero 17 – Práctica 2</t>
  </si>
  <si>
    <t>Febrero 17 – Práctica 3</t>
  </si>
  <si>
    <t>X9</t>
  </si>
  <si>
    <t>Febrero 17 – Práctica 1</t>
  </si>
  <si>
    <t>Febrero 23 – Sincronización</t>
  </si>
  <si>
    <t>Marzo 1 – Sincronización</t>
  </si>
  <si>
    <t>Marzo 2 – Sincronización</t>
  </si>
  <si>
    <t>Marzo 2 – Almacenamiento Local</t>
  </si>
  <si>
    <t>Marzo 3 – Playera Pony</t>
  </si>
  <si>
    <t>Marzo 8 – Almacenamiento Remoto</t>
  </si>
  <si>
    <t>Marzo 9 – Almacenamiento Remoto</t>
  </si>
  <si>
    <t>Marzo 29 – Reconocimiento de Voz</t>
  </si>
  <si>
    <t>Abril 24 – Canvas</t>
  </si>
  <si>
    <t>Abril 25 – Geolocalización</t>
  </si>
  <si>
    <t>Mayo 3 – Mapa</t>
  </si>
  <si>
    <t>Mayo 4 – Cámaras</t>
  </si>
  <si>
    <t>Mayo 9 – Cámara</t>
  </si>
  <si>
    <t>Mayo 9 – Mapa</t>
  </si>
  <si>
    <t>Mayo 9 – Reconocimiento</t>
  </si>
  <si>
    <t>Mayo 10 – Cámaras</t>
  </si>
  <si>
    <t>Mayo 12 – Cámaras</t>
  </si>
  <si>
    <t>Mayo 19 – Detección de Objetos</t>
  </si>
  <si>
    <t>Puntos Extras Totales</t>
  </si>
  <si>
    <t>Promedio Final = ((Promedio de Exámenes + Proyecto) / 2)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</si>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</sst>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\ AM/PM"/>
    <numFmt numFmtId="166" formatCode="General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6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ppleMyungjo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7" fillId="0" borderId="2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18" fillId="0" borderId="3" xfId="0" applyFont="1" applyBorder="1" applyAlignment="1">
      <alignment horizontal="center"/>
    </xf>
    <xf numFmtId="164" fontId="19" fillId="9" borderId="3" xfId="0" applyFont="1" applyFill="1" applyBorder="1" applyAlignment="1">
      <alignment horizontal="center"/>
    </xf>
    <xf numFmtId="164" fontId="20" fillId="0" borderId="3" xfId="0" applyFont="1" applyBorder="1" applyAlignment="1">
      <alignment horizontal="center"/>
    </xf>
    <xf numFmtId="164" fontId="19" fillId="9" borderId="3" xfId="0" applyFont="1" applyFill="1" applyBorder="1" applyAlignment="1">
      <alignment horizontal="center"/>
    </xf>
    <xf numFmtId="164" fontId="17" fillId="4" borderId="0" xfId="0" applyFont="1" applyFill="1" applyBorder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" borderId="0" xfId="0" applyFont="1" applyFill="1" applyAlignment="1">
      <alignment/>
    </xf>
    <xf numFmtId="164" fontId="21" fillId="4" borderId="0" xfId="0" applyFont="1" applyFill="1" applyAlignment="1">
      <alignment horizontal="center"/>
    </xf>
    <xf numFmtId="164" fontId="12" fillId="10" borderId="0" xfId="0" applyNumberFormat="1" applyFont="1" applyFill="1" applyAlignment="1">
      <alignment horizontal="center"/>
    </xf>
    <xf numFmtId="164" fontId="22" fillId="11" borderId="0" xfId="0" applyNumberFormat="1" applyFont="1" applyFill="1" applyAlignment="1">
      <alignment horizontal="center"/>
    </xf>
    <xf numFmtId="164" fontId="22" fillId="11" borderId="0" xfId="0" applyNumberFormat="1" applyFont="1" applyFill="1" applyBorder="1" applyAlignment="1">
      <alignment horizontal="center"/>
    </xf>
    <xf numFmtId="164" fontId="12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21" fillId="11" borderId="0" xfId="0" applyNumberFormat="1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18" fillId="0" borderId="2" xfId="0" applyFont="1" applyFill="1" applyBorder="1" applyAlignment="1">
      <alignment/>
    </xf>
    <xf numFmtId="164" fontId="18" fillId="0" borderId="2" xfId="0" applyFont="1" applyFill="1" applyBorder="1" applyAlignment="1">
      <alignment horizontal="center"/>
    </xf>
    <xf numFmtId="164" fontId="17" fillId="0" borderId="3" xfId="0" applyFont="1" applyFill="1" applyBorder="1" applyAlignment="1">
      <alignment/>
    </xf>
    <xf numFmtId="164" fontId="17" fillId="0" borderId="3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77"/>
  <sheetViews>
    <sheetView tabSelected="1" zoomScale="140" zoomScaleNormal="140" workbookViewId="0" topLeftCell="A1">
      <selection activeCell="AL30" sqref="AL30"/>
    </sheetView>
  </sheetViews>
  <sheetFormatPr defaultColWidth="9.140625" defaultRowHeight="12.75" customHeight="1"/>
  <cols>
    <col min="1" max="1" width="3.57421875" style="1" customWidth="1"/>
    <col min="2" max="2" width="11.57421875" style="2" customWidth="1"/>
    <col min="3" max="3" width="25.421875" style="1" customWidth="1"/>
    <col min="4" max="7" width="4.00390625" style="3" customWidth="1"/>
    <col min="8" max="9" width="7.421875" style="3" customWidth="1"/>
    <col min="10" max="36" width="2.421875" style="4" customWidth="1"/>
    <col min="37" max="37" width="7.421875" style="4" customWidth="1"/>
    <col min="38" max="38" width="7.421875" style="3" customWidth="1"/>
    <col min="39" max="39" width="18.421875" style="4" customWidth="1"/>
    <col min="40" max="209" width="10.421875" style="1" customWidth="1"/>
    <col min="210" max="16384" width="9.421875" style="0" customWidth="1"/>
  </cols>
  <sheetData>
    <row r="1" spans="1:3" ht="18.75" customHeight="1">
      <c r="A1" s="5" t="s">
        <v>0</v>
      </c>
      <c r="C1"/>
    </row>
    <row r="2" spans="1:3" ht="18" customHeight="1">
      <c r="A2" s="6" t="s">
        <v>1</v>
      </c>
      <c r="C2"/>
    </row>
    <row r="3" spans="1:3" ht="16.5" customHeight="1">
      <c r="A3" s="7" t="s">
        <v>2</v>
      </c>
      <c r="C3"/>
    </row>
    <row r="4" spans="1:3" ht="15.75" customHeight="1">
      <c r="A4" s="8" t="s">
        <v>3</v>
      </c>
      <c r="C4"/>
    </row>
    <row r="5" spans="2:39" s="9" customFormat="1" ht="12.75" customHeight="1">
      <c r="B5" s="4"/>
      <c r="C5" s="10">
        <f ca="1">NOW()</f>
        <v>45085.86288041358</v>
      </c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4"/>
    </row>
    <row r="6" spans="1:39" s="9" customFormat="1" ht="12.75" customHeight="1">
      <c r="A6" s="11" t="s">
        <v>4</v>
      </c>
      <c r="B6" s="11" t="s">
        <v>5</v>
      </c>
      <c r="C6" s="12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4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20</v>
      </c>
      <c r="R6" s="15" t="s">
        <v>21</v>
      </c>
      <c r="S6" s="15" t="s">
        <v>22</v>
      </c>
      <c r="T6" s="15" t="s">
        <v>23</v>
      </c>
      <c r="U6" s="15" t="s">
        <v>24</v>
      </c>
      <c r="V6" s="15" t="s">
        <v>25</v>
      </c>
      <c r="W6" s="15" t="s">
        <v>26</v>
      </c>
      <c r="X6" s="15" t="s">
        <v>27</v>
      </c>
      <c r="Y6" s="15" t="s">
        <v>28</v>
      </c>
      <c r="Z6" s="15" t="s">
        <v>29</v>
      </c>
      <c r="AA6" s="15" t="s">
        <v>30</v>
      </c>
      <c r="AB6" s="15" t="s">
        <v>31</v>
      </c>
      <c r="AC6" s="15" t="s">
        <v>32</v>
      </c>
      <c r="AD6" s="15" t="s">
        <v>33</v>
      </c>
      <c r="AE6" s="15" t="s">
        <v>34</v>
      </c>
      <c r="AF6" s="15" t="s">
        <v>35</v>
      </c>
      <c r="AG6" s="15" t="s">
        <v>36</v>
      </c>
      <c r="AH6" s="15" t="s">
        <v>37</v>
      </c>
      <c r="AI6" s="15" t="s">
        <v>38</v>
      </c>
      <c r="AJ6" s="15" t="s">
        <v>39</v>
      </c>
      <c r="AK6" s="14" t="s">
        <v>40</v>
      </c>
      <c r="AL6" s="16" t="s">
        <v>41</v>
      </c>
      <c r="AM6" s="16" t="s">
        <v>42</v>
      </c>
    </row>
    <row r="7" spans="1:39" s="9" customFormat="1" ht="12.75" customHeight="1">
      <c r="A7" s="17">
        <v>1</v>
      </c>
      <c r="B7" s="18">
        <v>19120154</v>
      </c>
      <c r="C7" s="19" t="s">
        <v>43</v>
      </c>
      <c r="D7" s="20">
        <v>52</v>
      </c>
      <c r="E7" s="18">
        <v>100</v>
      </c>
      <c r="F7" s="18">
        <v>100</v>
      </c>
      <c r="G7" s="18">
        <v>100</v>
      </c>
      <c r="H7" s="21">
        <f aca="true" t="shared" si="0" ref="H7:H33">AVERAGE(D7:G7)</f>
        <v>88</v>
      </c>
      <c r="I7" s="21">
        <v>100</v>
      </c>
      <c r="J7" s="18">
        <v>1</v>
      </c>
      <c r="K7" s="18"/>
      <c r="L7" s="18"/>
      <c r="M7" s="18"/>
      <c r="N7" s="18">
        <v>3</v>
      </c>
      <c r="O7" s="18"/>
      <c r="P7" s="18"/>
      <c r="Q7" s="18"/>
      <c r="R7" s="18"/>
      <c r="S7" s="18">
        <v>1</v>
      </c>
      <c r="T7" s="18"/>
      <c r="U7" s="18"/>
      <c r="V7" s="18">
        <v>1</v>
      </c>
      <c r="W7" s="18">
        <v>1</v>
      </c>
      <c r="X7" s="18"/>
      <c r="Y7" s="18">
        <v>1</v>
      </c>
      <c r="Z7" s="18">
        <v>1</v>
      </c>
      <c r="AA7" s="18"/>
      <c r="AB7" s="18">
        <v>1</v>
      </c>
      <c r="AC7" s="18"/>
      <c r="AD7" s="18">
        <v>1</v>
      </c>
      <c r="AE7" s="18"/>
      <c r="AF7" s="18"/>
      <c r="AG7" s="18">
        <v>1</v>
      </c>
      <c r="AH7" s="18"/>
      <c r="AI7" s="18"/>
      <c r="AJ7" s="18"/>
      <c r="AK7" s="21">
        <f aca="true" t="shared" si="1" ref="AK7:AK33">SUM(J7:AJ7)</f>
        <v>12</v>
      </c>
      <c r="AL7" s="22">
        <f aca="true" t="shared" si="2" ref="AL7:AL33">((H7+I7)/2)+AK7</f>
        <v>106</v>
      </c>
      <c r="AM7" s="23">
        <f aca="true" t="shared" si="3" ref="AM7:AM8">+IF(AL7&gt;=70,"Aprobado","Segunda Oportunidad")</f>
        <v>0</v>
      </c>
    </row>
    <row r="8" spans="1:39" s="9" customFormat="1" ht="12.75" customHeight="1">
      <c r="A8" s="24">
        <v>2</v>
      </c>
      <c r="B8" s="4">
        <v>19120156</v>
      </c>
      <c r="C8" s="9" t="s">
        <v>44</v>
      </c>
      <c r="D8" s="4">
        <v>92</v>
      </c>
      <c r="E8" s="4">
        <v>100</v>
      </c>
      <c r="F8" s="25">
        <v>100</v>
      </c>
      <c r="G8" s="4">
        <v>75</v>
      </c>
      <c r="H8" s="21">
        <f t="shared" si="0"/>
        <v>91.75</v>
      </c>
      <c r="I8" s="21">
        <v>87</v>
      </c>
      <c r="J8" s="4">
        <v>1</v>
      </c>
      <c r="K8" s="4"/>
      <c r="L8" s="4"/>
      <c r="M8" s="4"/>
      <c r="N8" s="4"/>
      <c r="O8" s="4"/>
      <c r="P8" s="4"/>
      <c r="Q8" s="4">
        <v>1</v>
      </c>
      <c r="R8" s="4"/>
      <c r="S8" s="4">
        <v>1</v>
      </c>
      <c r="T8" s="4"/>
      <c r="U8" s="4"/>
      <c r="V8" s="4"/>
      <c r="W8" s="4"/>
      <c r="X8" s="4">
        <v>1</v>
      </c>
      <c r="Y8" s="4"/>
      <c r="Z8" s="4">
        <v>1</v>
      </c>
      <c r="AA8" s="4"/>
      <c r="AB8" s="4"/>
      <c r="AC8" s="4">
        <v>1</v>
      </c>
      <c r="AD8" s="4"/>
      <c r="AE8" s="4">
        <v>1</v>
      </c>
      <c r="AF8" s="4"/>
      <c r="AG8" s="4"/>
      <c r="AH8" s="4"/>
      <c r="AI8" s="4"/>
      <c r="AJ8" s="4"/>
      <c r="AK8" s="21">
        <f t="shared" si="1"/>
        <v>7</v>
      </c>
      <c r="AL8" s="22">
        <f t="shared" si="2"/>
        <v>96.375</v>
      </c>
      <c r="AM8" s="23">
        <f t="shared" si="3"/>
        <v>0</v>
      </c>
    </row>
    <row r="9" spans="1:39" s="9" customFormat="1" ht="12.75" customHeight="1">
      <c r="A9" s="26">
        <v>3</v>
      </c>
      <c r="B9" s="18">
        <v>18121476</v>
      </c>
      <c r="C9" s="19" t="s">
        <v>45</v>
      </c>
      <c r="D9" s="18">
        <v>72</v>
      </c>
      <c r="E9" s="18">
        <v>100</v>
      </c>
      <c r="F9" s="18">
        <v>100</v>
      </c>
      <c r="G9" s="18">
        <v>83.33</v>
      </c>
      <c r="H9" s="21">
        <f t="shared" si="0"/>
        <v>88.8325</v>
      </c>
      <c r="I9" s="21">
        <v>78</v>
      </c>
      <c r="J9" s="18">
        <v>1</v>
      </c>
      <c r="K9" s="20">
        <v>-1</v>
      </c>
      <c r="L9" s="18"/>
      <c r="M9" s="18"/>
      <c r="N9" s="18"/>
      <c r="O9" s="18"/>
      <c r="P9" s="18"/>
      <c r="Q9" s="18"/>
      <c r="R9" s="18">
        <v>1</v>
      </c>
      <c r="S9" s="18"/>
      <c r="T9" s="18">
        <v>1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>
        <v>1</v>
      </c>
      <c r="AJ9" s="18"/>
      <c r="AK9" s="21">
        <f t="shared" si="1"/>
        <v>3</v>
      </c>
      <c r="AL9" s="22">
        <f t="shared" si="2"/>
        <v>86.41624999999999</v>
      </c>
      <c r="AM9" s="27" t="str">
        <f>+IF(AL9&gt;=70,"Aprobado SEGUNDA","Segunda Oportunidad")</f>
        <v>Aprobado SEGUNDA</v>
      </c>
    </row>
    <row r="10" spans="1:39" s="9" customFormat="1" ht="12.75" customHeight="1">
      <c r="A10" s="24">
        <v>4</v>
      </c>
      <c r="B10" s="4">
        <v>19120164</v>
      </c>
      <c r="C10" s="9" t="s">
        <v>46</v>
      </c>
      <c r="D10" s="4">
        <v>76</v>
      </c>
      <c r="E10" s="4">
        <v>100</v>
      </c>
      <c r="F10" s="25">
        <v>100</v>
      </c>
      <c r="G10" s="4">
        <v>100</v>
      </c>
      <c r="H10" s="21">
        <f t="shared" si="0"/>
        <v>94</v>
      </c>
      <c r="I10" s="21">
        <v>70</v>
      </c>
      <c r="J10" s="4"/>
      <c r="K10" s="4"/>
      <c r="L10" s="4">
        <v>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>
        <v>1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v>1</v>
      </c>
      <c r="AK10" s="21">
        <f t="shared" si="1"/>
        <v>3</v>
      </c>
      <c r="AL10" s="22">
        <f t="shared" si="2"/>
        <v>85</v>
      </c>
      <c r="AM10" s="23">
        <f aca="true" t="shared" si="4" ref="AM10:AM11">+IF(AL10&gt;=70,"Aprobado","Segunda Oportunidad")</f>
        <v>0</v>
      </c>
    </row>
    <row r="11" spans="1:39" s="9" customFormat="1" ht="12.75" customHeight="1">
      <c r="A11" s="26">
        <v>5</v>
      </c>
      <c r="B11" s="18">
        <v>19120165</v>
      </c>
      <c r="C11" s="19" t="s">
        <v>47</v>
      </c>
      <c r="D11" s="20">
        <v>68</v>
      </c>
      <c r="E11" s="18">
        <v>100</v>
      </c>
      <c r="F11" s="18">
        <v>100</v>
      </c>
      <c r="G11" s="18">
        <v>100</v>
      </c>
      <c r="H11" s="21">
        <f t="shared" si="0"/>
        <v>92</v>
      </c>
      <c r="I11" s="21">
        <v>70</v>
      </c>
      <c r="J11" s="18">
        <v>1</v>
      </c>
      <c r="K11" s="18"/>
      <c r="L11" s="18">
        <v>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1</v>
      </c>
      <c r="X11" s="18"/>
      <c r="Y11" s="18"/>
      <c r="Z11" s="18"/>
      <c r="AA11" s="18">
        <v>1</v>
      </c>
      <c r="AB11" s="18"/>
      <c r="AC11" s="18"/>
      <c r="AD11" s="18"/>
      <c r="AE11" s="18"/>
      <c r="AF11" s="18"/>
      <c r="AG11" s="18"/>
      <c r="AH11" s="18"/>
      <c r="AI11" s="18"/>
      <c r="AJ11" s="18">
        <v>1</v>
      </c>
      <c r="AK11" s="21">
        <f t="shared" si="1"/>
        <v>5</v>
      </c>
      <c r="AL11" s="22">
        <f t="shared" si="2"/>
        <v>86</v>
      </c>
      <c r="AM11" s="23">
        <f t="shared" si="4"/>
        <v>0</v>
      </c>
    </row>
    <row r="12" spans="1:39" s="9" customFormat="1" ht="12.75" customHeight="1">
      <c r="A12" s="24">
        <v>6</v>
      </c>
      <c r="B12" s="4">
        <v>19120169</v>
      </c>
      <c r="C12" s="9" t="s">
        <v>48</v>
      </c>
      <c r="D12" s="28">
        <v>68</v>
      </c>
      <c r="E12" s="4">
        <v>100</v>
      </c>
      <c r="F12" s="25">
        <v>100</v>
      </c>
      <c r="G12" s="25">
        <v>83.33</v>
      </c>
      <c r="H12" s="21">
        <f t="shared" si="0"/>
        <v>87.8325</v>
      </c>
      <c r="I12" s="21">
        <v>78</v>
      </c>
      <c r="J12" s="4">
        <v>1</v>
      </c>
      <c r="K12" s="4"/>
      <c r="L12" s="4"/>
      <c r="M12" s="4"/>
      <c r="N12" s="4"/>
      <c r="O12" s="4"/>
      <c r="P12" s="4"/>
      <c r="Q12" s="4"/>
      <c r="R12" s="4">
        <v>1</v>
      </c>
      <c r="S12" s="4"/>
      <c r="T12" s="4">
        <v>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v>1</v>
      </c>
      <c r="AJ12" s="4"/>
      <c r="AK12" s="21">
        <f t="shared" si="1"/>
        <v>4</v>
      </c>
      <c r="AL12" s="22">
        <f t="shared" si="2"/>
        <v>86.91624999999999</v>
      </c>
      <c r="AM12" s="27" t="str">
        <f>+IF(AL12&gt;=70,"Aprobado SEGUNDA","Segunda Oportunidad")</f>
        <v>Aprobado SEGUNDA</v>
      </c>
    </row>
    <row r="13" spans="1:39" s="9" customFormat="1" ht="12.75" customHeight="1">
      <c r="A13" s="26">
        <v>7</v>
      </c>
      <c r="B13" s="18">
        <v>19120173</v>
      </c>
      <c r="C13" s="19" t="s">
        <v>49</v>
      </c>
      <c r="D13" s="18">
        <v>88</v>
      </c>
      <c r="E13" s="18">
        <v>100</v>
      </c>
      <c r="F13" s="18">
        <v>100</v>
      </c>
      <c r="G13" s="18">
        <v>100</v>
      </c>
      <c r="H13" s="21">
        <f t="shared" si="0"/>
        <v>97</v>
      </c>
      <c r="I13" s="21">
        <v>95</v>
      </c>
      <c r="J13" s="18">
        <v>2</v>
      </c>
      <c r="K13" s="18"/>
      <c r="L13" s="18"/>
      <c r="M13" s="18"/>
      <c r="N13" s="18"/>
      <c r="O13" s="18"/>
      <c r="P13" s="18">
        <v>1</v>
      </c>
      <c r="Q13" s="18"/>
      <c r="R13" s="18"/>
      <c r="S13" s="18"/>
      <c r="T13" s="18"/>
      <c r="U13" s="18">
        <v>1</v>
      </c>
      <c r="V13" s="18"/>
      <c r="W13" s="18">
        <v>1</v>
      </c>
      <c r="X13" s="18"/>
      <c r="Y13" s="18"/>
      <c r="Z13" s="18">
        <v>1</v>
      </c>
      <c r="AA13" s="18">
        <v>1</v>
      </c>
      <c r="AB13" s="18"/>
      <c r="AC13" s="18"/>
      <c r="AD13" s="18"/>
      <c r="AE13" s="18">
        <v>1</v>
      </c>
      <c r="AF13" s="18">
        <v>1</v>
      </c>
      <c r="AG13" s="18"/>
      <c r="AH13" s="18"/>
      <c r="AI13" s="18"/>
      <c r="AJ13" s="18"/>
      <c r="AK13" s="21">
        <f t="shared" si="1"/>
        <v>9</v>
      </c>
      <c r="AL13" s="22">
        <f t="shared" si="2"/>
        <v>105</v>
      </c>
      <c r="AM13" s="23">
        <f aca="true" t="shared" si="5" ref="AM13:AM19">+IF(AL13&gt;=70,"Aprobado","Segunda Oportunidad")</f>
        <v>0</v>
      </c>
    </row>
    <row r="14" spans="1:39" s="9" customFormat="1" ht="12.75" customHeight="1">
      <c r="A14" s="24">
        <v>8</v>
      </c>
      <c r="B14" s="4">
        <v>19120180</v>
      </c>
      <c r="C14" s="9" t="s">
        <v>50</v>
      </c>
      <c r="D14" s="4">
        <v>88</v>
      </c>
      <c r="E14" s="4">
        <v>100</v>
      </c>
      <c r="F14" s="25">
        <v>100</v>
      </c>
      <c r="G14" s="4">
        <v>75</v>
      </c>
      <c r="H14" s="21">
        <f t="shared" si="0"/>
        <v>90.75</v>
      </c>
      <c r="I14" s="21">
        <v>87</v>
      </c>
      <c r="J14" s="4">
        <v>1</v>
      </c>
      <c r="K14" s="4"/>
      <c r="L14" s="4"/>
      <c r="M14" s="4"/>
      <c r="N14" s="4"/>
      <c r="O14" s="4"/>
      <c r="P14" s="4"/>
      <c r="Q14" s="4">
        <v>1</v>
      </c>
      <c r="R14" s="4"/>
      <c r="S14" s="4">
        <v>1</v>
      </c>
      <c r="T14" s="4"/>
      <c r="U14" s="4"/>
      <c r="V14" s="4"/>
      <c r="W14" s="4"/>
      <c r="X14" s="4">
        <v>1</v>
      </c>
      <c r="Y14" s="4"/>
      <c r="Z14" s="4">
        <v>1</v>
      </c>
      <c r="AA14" s="4"/>
      <c r="AB14" s="4"/>
      <c r="AC14" s="4">
        <v>1</v>
      </c>
      <c r="AD14" s="4"/>
      <c r="AE14" s="4">
        <v>1</v>
      </c>
      <c r="AF14" s="4"/>
      <c r="AG14" s="4"/>
      <c r="AH14" s="4"/>
      <c r="AI14" s="4"/>
      <c r="AJ14" s="4"/>
      <c r="AK14" s="21">
        <f t="shared" si="1"/>
        <v>7</v>
      </c>
      <c r="AL14" s="22">
        <f t="shared" si="2"/>
        <v>95.875</v>
      </c>
      <c r="AM14" s="23">
        <f t="shared" si="5"/>
        <v>0</v>
      </c>
    </row>
    <row r="15" spans="1:39" s="9" customFormat="1" ht="12.75" customHeight="1">
      <c r="A15" s="26">
        <v>9</v>
      </c>
      <c r="B15" s="18">
        <v>19120183</v>
      </c>
      <c r="C15" s="19" t="s">
        <v>51</v>
      </c>
      <c r="D15" s="20">
        <v>64</v>
      </c>
      <c r="E15" s="18">
        <v>100</v>
      </c>
      <c r="F15" s="18">
        <v>100</v>
      </c>
      <c r="G15" s="18">
        <v>100</v>
      </c>
      <c r="H15" s="21">
        <f t="shared" si="0"/>
        <v>91</v>
      </c>
      <c r="I15" s="21">
        <v>100</v>
      </c>
      <c r="J15" s="18"/>
      <c r="K15" s="18"/>
      <c r="L15" s="18"/>
      <c r="M15" s="18"/>
      <c r="N15" s="18">
        <v>3</v>
      </c>
      <c r="O15" s="18"/>
      <c r="P15" s="18"/>
      <c r="Q15" s="18"/>
      <c r="R15" s="18"/>
      <c r="S15" s="18">
        <v>1</v>
      </c>
      <c r="T15" s="18"/>
      <c r="U15" s="18"/>
      <c r="V15" s="18">
        <v>1</v>
      </c>
      <c r="W15" s="18">
        <v>1</v>
      </c>
      <c r="X15" s="18"/>
      <c r="Y15" s="18">
        <v>1</v>
      </c>
      <c r="Z15" s="18">
        <v>1</v>
      </c>
      <c r="AA15" s="18"/>
      <c r="AB15" s="18">
        <v>1</v>
      </c>
      <c r="AC15" s="18"/>
      <c r="AD15" s="18">
        <v>1</v>
      </c>
      <c r="AE15" s="18"/>
      <c r="AF15" s="18"/>
      <c r="AG15" s="18">
        <v>1</v>
      </c>
      <c r="AH15" s="18"/>
      <c r="AI15" s="18"/>
      <c r="AJ15" s="18"/>
      <c r="AK15" s="21">
        <f t="shared" si="1"/>
        <v>11</v>
      </c>
      <c r="AL15" s="22">
        <f t="shared" si="2"/>
        <v>106.5</v>
      </c>
      <c r="AM15" s="23">
        <f t="shared" si="5"/>
        <v>0</v>
      </c>
    </row>
    <row r="16" spans="1:39" s="9" customFormat="1" ht="12.75" customHeight="1">
      <c r="A16" s="24">
        <v>10</v>
      </c>
      <c r="B16" s="4">
        <v>19120185</v>
      </c>
      <c r="C16" s="9" t="s">
        <v>52</v>
      </c>
      <c r="D16" s="4">
        <v>76</v>
      </c>
      <c r="E16" s="4">
        <v>100</v>
      </c>
      <c r="F16" s="25">
        <v>100</v>
      </c>
      <c r="G16" s="4">
        <v>100</v>
      </c>
      <c r="H16" s="21">
        <f t="shared" si="0"/>
        <v>94</v>
      </c>
      <c r="I16" s="21">
        <v>100</v>
      </c>
      <c r="J16" s="4">
        <v>1</v>
      </c>
      <c r="K16" s="4"/>
      <c r="L16" s="4"/>
      <c r="M16" s="4"/>
      <c r="N16" s="4">
        <v>3</v>
      </c>
      <c r="O16" s="4"/>
      <c r="P16" s="4"/>
      <c r="Q16" s="4"/>
      <c r="R16" s="4"/>
      <c r="S16" s="4">
        <v>1</v>
      </c>
      <c r="T16" s="4"/>
      <c r="U16" s="4"/>
      <c r="V16" s="4">
        <v>1</v>
      </c>
      <c r="W16" s="4">
        <v>1</v>
      </c>
      <c r="X16" s="4"/>
      <c r="Y16" s="4">
        <v>1</v>
      </c>
      <c r="Z16" s="4">
        <v>1</v>
      </c>
      <c r="AA16" s="4"/>
      <c r="AB16" s="4">
        <v>1</v>
      </c>
      <c r="AC16" s="4"/>
      <c r="AD16" s="4">
        <v>1</v>
      </c>
      <c r="AE16" s="4"/>
      <c r="AF16" s="4"/>
      <c r="AG16" s="4">
        <v>1</v>
      </c>
      <c r="AH16" s="4"/>
      <c r="AI16" s="4"/>
      <c r="AJ16" s="4"/>
      <c r="AK16" s="21">
        <f t="shared" si="1"/>
        <v>12</v>
      </c>
      <c r="AL16" s="22">
        <f t="shared" si="2"/>
        <v>109</v>
      </c>
      <c r="AM16" s="23">
        <f t="shared" si="5"/>
        <v>0</v>
      </c>
    </row>
    <row r="17" spans="1:39" s="9" customFormat="1" ht="12.75" customHeight="1">
      <c r="A17" s="26">
        <v>11</v>
      </c>
      <c r="B17" s="18">
        <v>17121030</v>
      </c>
      <c r="C17" s="19" t="s">
        <v>53</v>
      </c>
      <c r="D17" s="18">
        <v>72</v>
      </c>
      <c r="E17" s="18">
        <v>100</v>
      </c>
      <c r="F17" s="18">
        <v>100</v>
      </c>
      <c r="G17" s="18">
        <v>100</v>
      </c>
      <c r="H17" s="21">
        <f t="shared" si="0"/>
        <v>93</v>
      </c>
      <c r="I17" s="21">
        <v>94</v>
      </c>
      <c r="J17" s="18">
        <v>1</v>
      </c>
      <c r="K17" s="20">
        <v>-1</v>
      </c>
      <c r="L17" s="18"/>
      <c r="M17" s="18"/>
      <c r="N17" s="18"/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8"/>
      <c r="Y17" s="18"/>
      <c r="Z17" s="18"/>
      <c r="AA17" s="18"/>
      <c r="AB17" s="18"/>
      <c r="AC17" s="18">
        <v>1</v>
      </c>
      <c r="AD17" s="18"/>
      <c r="AE17" s="18">
        <v>1</v>
      </c>
      <c r="AF17" s="18"/>
      <c r="AG17" s="18"/>
      <c r="AH17" s="18"/>
      <c r="AI17" s="18"/>
      <c r="AJ17" s="18"/>
      <c r="AK17" s="21">
        <f t="shared" si="1"/>
        <v>3</v>
      </c>
      <c r="AL17" s="22">
        <f t="shared" si="2"/>
        <v>96.5</v>
      </c>
      <c r="AM17" s="23">
        <f t="shared" si="5"/>
        <v>0</v>
      </c>
    </row>
    <row r="18" spans="1:39" s="9" customFormat="1" ht="12.75" customHeight="1">
      <c r="A18" s="24">
        <v>12</v>
      </c>
      <c r="B18" s="4">
        <v>19120191</v>
      </c>
      <c r="C18" s="9" t="s">
        <v>54</v>
      </c>
      <c r="D18" s="4">
        <v>76</v>
      </c>
      <c r="E18" s="4">
        <v>100</v>
      </c>
      <c r="F18" s="25">
        <v>100</v>
      </c>
      <c r="G18" s="25">
        <v>83.33</v>
      </c>
      <c r="H18" s="21">
        <f t="shared" si="0"/>
        <v>89.8325</v>
      </c>
      <c r="I18" s="21">
        <v>95</v>
      </c>
      <c r="J18" s="4">
        <v>1</v>
      </c>
      <c r="K18" s="4"/>
      <c r="L18" s="4"/>
      <c r="M18" s="4">
        <v>1</v>
      </c>
      <c r="N18" s="4"/>
      <c r="O18" s="4">
        <v>2</v>
      </c>
      <c r="P18" s="4"/>
      <c r="Q18" s="4"/>
      <c r="R18" s="4"/>
      <c r="S18" s="4"/>
      <c r="T18" s="4">
        <v>1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v>1</v>
      </c>
      <c r="AI18" s="4"/>
      <c r="AJ18" s="4"/>
      <c r="AK18" s="21">
        <f t="shared" si="1"/>
        <v>6</v>
      </c>
      <c r="AL18" s="22">
        <f t="shared" si="2"/>
        <v>98.41624999999999</v>
      </c>
      <c r="AM18" s="23">
        <f t="shared" si="5"/>
        <v>0</v>
      </c>
    </row>
    <row r="19" spans="1:39" s="9" customFormat="1" ht="12.75" customHeight="1">
      <c r="A19" s="26">
        <v>13</v>
      </c>
      <c r="B19" s="18">
        <v>19120517</v>
      </c>
      <c r="C19" s="19" t="s">
        <v>55</v>
      </c>
      <c r="D19" s="18">
        <v>88</v>
      </c>
      <c r="E19" s="18">
        <v>100</v>
      </c>
      <c r="F19" s="18">
        <v>100</v>
      </c>
      <c r="G19" s="18">
        <v>75</v>
      </c>
      <c r="H19" s="21">
        <f t="shared" si="0"/>
        <v>90.75</v>
      </c>
      <c r="I19" s="21">
        <v>87</v>
      </c>
      <c r="J19" s="18">
        <v>2</v>
      </c>
      <c r="K19" s="18"/>
      <c r="L19" s="18"/>
      <c r="M19" s="18"/>
      <c r="N19" s="18"/>
      <c r="O19" s="18"/>
      <c r="P19" s="18"/>
      <c r="Q19" s="18">
        <v>1</v>
      </c>
      <c r="R19" s="18"/>
      <c r="S19" s="18">
        <v>1</v>
      </c>
      <c r="T19" s="18"/>
      <c r="U19" s="18"/>
      <c r="V19" s="18"/>
      <c r="W19" s="18"/>
      <c r="X19" s="18">
        <v>1</v>
      </c>
      <c r="Y19" s="18"/>
      <c r="Z19" s="18">
        <v>1</v>
      </c>
      <c r="AA19" s="18"/>
      <c r="AB19" s="18"/>
      <c r="AC19" s="18">
        <v>1</v>
      </c>
      <c r="AD19" s="18"/>
      <c r="AE19" s="18">
        <v>1</v>
      </c>
      <c r="AF19" s="18"/>
      <c r="AG19" s="18"/>
      <c r="AH19" s="18"/>
      <c r="AI19" s="18"/>
      <c r="AJ19" s="18"/>
      <c r="AK19" s="21">
        <f t="shared" si="1"/>
        <v>8</v>
      </c>
      <c r="AL19" s="22">
        <f t="shared" si="2"/>
        <v>96.875</v>
      </c>
      <c r="AM19" s="23">
        <f t="shared" si="5"/>
        <v>0</v>
      </c>
    </row>
    <row r="20" spans="1:39" s="9" customFormat="1" ht="12.75" customHeight="1">
      <c r="A20" s="24">
        <v>14</v>
      </c>
      <c r="B20" s="4">
        <v>19120202</v>
      </c>
      <c r="C20" s="9" t="s">
        <v>56</v>
      </c>
      <c r="D20" s="4">
        <v>84</v>
      </c>
      <c r="E20" s="4">
        <v>100</v>
      </c>
      <c r="F20" s="25">
        <v>100</v>
      </c>
      <c r="G20" s="25">
        <v>83.33</v>
      </c>
      <c r="H20" s="21">
        <f t="shared" si="0"/>
        <v>91.8325</v>
      </c>
      <c r="I20" s="21">
        <v>78</v>
      </c>
      <c r="J20" s="4">
        <v>1</v>
      </c>
      <c r="K20" s="28">
        <v>-1</v>
      </c>
      <c r="L20" s="4"/>
      <c r="M20" s="4"/>
      <c r="N20" s="4"/>
      <c r="O20" s="4"/>
      <c r="P20" s="4"/>
      <c r="Q20" s="4"/>
      <c r="R20" s="4">
        <v>1</v>
      </c>
      <c r="S20" s="4"/>
      <c r="T20" s="4">
        <v>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>
        <v>1</v>
      </c>
      <c r="AJ20" s="4"/>
      <c r="AK20" s="21">
        <f t="shared" si="1"/>
        <v>3</v>
      </c>
      <c r="AL20" s="22">
        <f t="shared" si="2"/>
        <v>87.91624999999999</v>
      </c>
      <c r="AM20" s="27">
        <f aca="true" t="shared" si="6" ref="AM20:AM21">+IF(AL20&gt;=70,"Aprobado SEGUNDA","Segunda Oportunidad")</f>
        <v>0</v>
      </c>
    </row>
    <row r="21" spans="1:39" s="9" customFormat="1" ht="12.75" customHeight="1">
      <c r="A21" s="26">
        <v>15</v>
      </c>
      <c r="B21" s="18">
        <v>17120188</v>
      </c>
      <c r="C21" s="19" t="s">
        <v>57</v>
      </c>
      <c r="D21" s="18">
        <v>80</v>
      </c>
      <c r="E21" s="18">
        <v>100</v>
      </c>
      <c r="F21" s="18">
        <v>100</v>
      </c>
      <c r="G21" s="18">
        <v>83.33</v>
      </c>
      <c r="H21" s="21">
        <f t="shared" si="0"/>
        <v>90.8325</v>
      </c>
      <c r="I21" s="21">
        <v>78</v>
      </c>
      <c r="J21" s="18">
        <v>1</v>
      </c>
      <c r="K21" s="18"/>
      <c r="L21" s="18"/>
      <c r="M21" s="18"/>
      <c r="N21" s="18"/>
      <c r="O21" s="18"/>
      <c r="P21" s="18"/>
      <c r="Q21" s="18"/>
      <c r="R21" s="18">
        <v>1</v>
      </c>
      <c r="S21" s="18"/>
      <c r="T21" s="18">
        <v>1</v>
      </c>
      <c r="U21" s="18"/>
      <c r="V21" s="18"/>
      <c r="W21" s="18">
        <v>1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>
        <v>1</v>
      </c>
      <c r="AJ21" s="18"/>
      <c r="AK21" s="21">
        <f t="shared" si="1"/>
        <v>5</v>
      </c>
      <c r="AL21" s="22">
        <f t="shared" si="2"/>
        <v>89.41624999999999</v>
      </c>
      <c r="AM21" s="27">
        <f t="shared" si="6"/>
        <v>0</v>
      </c>
    </row>
    <row r="22" spans="1:39" s="9" customFormat="1" ht="12.75" customHeight="1">
      <c r="A22" s="24">
        <v>16</v>
      </c>
      <c r="B22" s="4">
        <v>19120211</v>
      </c>
      <c r="C22" s="9" t="s">
        <v>58</v>
      </c>
      <c r="D22" s="4">
        <v>72</v>
      </c>
      <c r="E22" s="4">
        <v>100</v>
      </c>
      <c r="F22" s="25">
        <v>100</v>
      </c>
      <c r="G22" s="25">
        <v>83.33</v>
      </c>
      <c r="H22" s="21">
        <f t="shared" si="0"/>
        <v>88.8325</v>
      </c>
      <c r="I22" s="21">
        <v>95</v>
      </c>
      <c r="J22" s="4">
        <v>1</v>
      </c>
      <c r="K22" s="4"/>
      <c r="L22" s="4"/>
      <c r="M22" s="4">
        <v>1</v>
      </c>
      <c r="N22" s="4"/>
      <c r="O22" s="4">
        <v>2</v>
      </c>
      <c r="P22" s="4"/>
      <c r="Q22" s="4"/>
      <c r="R22" s="4"/>
      <c r="S22" s="4"/>
      <c r="T22" s="4">
        <v>1</v>
      </c>
      <c r="U22" s="4"/>
      <c r="V22" s="4"/>
      <c r="W22" s="4">
        <v>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v>1</v>
      </c>
      <c r="AI22" s="4"/>
      <c r="AJ22" s="4"/>
      <c r="AK22" s="21">
        <f t="shared" si="1"/>
        <v>7</v>
      </c>
      <c r="AL22" s="22">
        <f t="shared" si="2"/>
        <v>98.91624999999999</v>
      </c>
      <c r="AM22" s="23">
        <f aca="true" t="shared" si="7" ref="AM22:AM33">+IF(AL22&gt;=70,"Aprobado","Segunda Oportunidad")</f>
        <v>0</v>
      </c>
    </row>
    <row r="23" spans="1:39" s="9" customFormat="1" ht="12.75" customHeight="1">
      <c r="A23" s="26">
        <v>17</v>
      </c>
      <c r="B23" s="18">
        <v>19120212</v>
      </c>
      <c r="C23" s="19" t="s">
        <v>59</v>
      </c>
      <c r="D23" s="20">
        <v>44</v>
      </c>
      <c r="E23" s="18">
        <v>100</v>
      </c>
      <c r="F23" s="18">
        <v>100</v>
      </c>
      <c r="G23" s="18">
        <v>100</v>
      </c>
      <c r="H23" s="21">
        <f t="shared" si="0"/>
        <v>86</v>
      </c>
      <c r="I23" s="21">
        <v>70</v>
      </c>
      <c r="J23" s="18"/>
      <c r="K23" s="18"/>
      <c r="L23" s="18">
        <v>1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>
        <v>1</v>
      </c>
      <c r="AK23" s="21">
        <f t="shared" si="1"/>
        <v>2</v>
      </c>
      <c r="AL23" s="22">
        <f t="shared" si="2"/>
        <v>80</v>
      </c>
      <c r="AM23" s="23">
        <f t="shared" si="7"/>
        <v>0</v>
      </c>
    </row>
    <row r="24" spans="1:39" s="9" customFormat="1" ht="12.75" customHeight="1">
      <c r="A24" s="24">
        <v>18</v>
      </c>
      <c r="B24" s="4">
        <v>19120214</v>
      </c>
      <c r="C24" s="9" t="s">
        <v>60</v>
      </c>
      <c r="D24" s="28">
        <v>68</v>
      </c>
      <c r="E24" s="4">
        <v>100</v>
      </c>
      <c r="F24" s="25">
        <v>100</v>
      </c>
      <c r="G24" s="4">
        <v>100</v>
      </c>
      <c r="H24" s="21">
        <f t="shared" si="0"/>
        <v>92</v>
      </c>
      <c r="I24" s="21">
        <v>94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1</v>
      </c>
      <c r="U24" s="4"/>
      <c r="V24" s="4"/>
      <c r="W24" s="4"/>
      <c r="X24" s="4"/>
      <c r="Y24" s="4"/>
      <c r="Z24" s="4"/>
      <c r="AA24" s="4"/>
      <c r="AB24" s="4"/>
      <c r="AC24" s="4">
        <v>1</v>
      </c>
      <c r="AD24" s="4"/>
      <c r="AE24" s="4">
        <v>1</v>
      </c>
      <c r="AF24" s="4"/>
      <c r="AG24" s="4"/>
      <c r="AH24" s="4"/>
      <c r="AI24" s="4"/>
      <c r="AJ24" s="4"/>
      <c r="AK24" s="21">
        <f t="shared" si="1"/>
        <v>3</v>
      </c>
      <c r="AL24" s="22">
        <f t="shared" si="2"/>
        <v>96</v>
      </c>
      <c r="AM24" s="23">
        <f t="shared" si="7"/>
        <v>0</v>
      </c>
    </row>
    <row r="25" spans="1:39" s="9" customFormat="1" ht="12.75" customHeight="1">
      <c r="A25" s="26">
        <v>19</v>
      </c>
      <c r="B25" s="18">
        <v>19120216</v>
      </c>
      <c r="C25" s="19" t="s">
        <v>61</v>
      </c>
      <c r="D25" s="18">
        <v>80</v>
      </c>
      <c r="E25" s="18">
        <v>100</v>
      </c>
      <c r="F25" s="18">
        <v>100</v>
      </c>
      <c r="G25" s="18">
        <v>100</v>
      </c>
      <c r="H25" s="21">
        <f t="shared" si="0"/>
        <v>95</v>
      </c>
      <c r="I25" s="21">
        <v>95</v>
      </c>
      <c r="J25" s="18">
        <v>1</v>
      </c>
      <c r="K25" s="18"/>
      <c r="L25" s="18"/>
      <c r="M25" s="18"/>
      <c r="N25" s="18"/>
      <c r="O25" s="18"/>
      <c r="P25" s="18">
        <v>1</v>
      </c>
      <c r="Q25" s="18"/>
      <c r="R25" s="18"/>
      <c r="S25" s="18"/>
      <c r="T25" s="18"/>
      <c r="U25" s="18">
        <v>1</v>
      </c>
      <c r="V25" s="18"/>
      <c r="W25" s="18">
        <v>1</v>
      </c>
      <c r="X25" s="18"/>
      <c r="Y25" s="18"/>
      <c r="Z25" s="18">
        <v>1</v>
      </c>
      <c r="AA25" s="18">
        <v>1</v>
      </c>
      <c r="AB25" s="18"/>
      <c r="AC25" s="18"/>
      <c r="AD25" s="18"/>
      <c r="AE25" s="18">
        <v>1</v>
      </c>
      <c r="AF25" s="18">
        <v>1</v>
      </c>
      <c r="AG25" s="18"/>
      <c r="AH25" s="18"/>
      <c r="AI25" s="18"/>
      <c r="AJ25" s="18"/>
      <c r="AK25" s="21">
        <f t="shared" si="1"/>
        <v>8</v>
      </c>
      <c r="AL25" s="22">
        <f t="shared" si="2"/>
        <v>103</v>
      </c>
      <c r="AM25" s="23">
        <f t="shared" si="7"/>
        <v>0</v>
      </c>
    </row>
    <row r="26" spans="1:209" ht="12.75" customHeight="1">
      <c r="A26" s="24">
        <v>20</v>
      </c>
      <c r="B26" s="4">
        <v>19120219</v>
      </c>
      <c r="C26" s="9" t="s">
        <v>62</v>
      </c>
      <c r="D26" s="4">
        <v>76</v>
      </c>
      <c r="E26" s="4">
        <v>100</v>
      </c>
      <c r="F26" s="25">
        <v>100</v>
      </c>
      <c r="G26" s="4">
        <v>100</v>
      </c>
      <c r="H26" s="21">
        <f t="shared" si="0"/>
        <v>94</v>
      </c>
      <c r="I26" s="21">
        <v>94</v>
      </c>
      <c r="J26" s="4">
        <v>2</v>
      </c>
      <c r="T26" s="4">
        <v>1</v>
      </c>
      <c r="AC26" s="4">
        <v>1</v>
      </c>
      <c r="AE26" s="4">
        <v>1</v>
      </c>
      <c r="AK26" s="21">
        <f t="shared" si="1"/>
        <v>5</v>
      </c>
      <c r="AL26" s="22">
        <f t="shared" si="2"/>
        <v>99</v>
      </c>
      <c r="AM26" s="23">
        <f t="shared" si="7"/>
        <v>0</v>
      </c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</row>
    <row r="27" spans="1:209" ht="12.75" customHeight="1">
      <c r="A27" s="26">
        <v>21</v>
      </c>
      <c r="B27" s="18">
        <v>19120215</v>
      </c>
      <c r="C27" s="19" t="s">
        <v>63</v>
      </c>
      <c r="D27" s="18">
        <v>84</v>
      </c>
      <c r="E27" s="18">
        <v>100</v>
      </c>
      <c r="F27" s="18">
        <v>100</v>
      </c>
      <c r="G27" s="18">
        <v>83.33</v>
      </c>
      <c r="H27" s="21">
        <f t="shared" si="0"/>
        <v>91.8325</v>
      </c>
      <c r="I27" s="21">
        <v>95</v>
      </c>
      <c r="J27" s="18">
        <v>0</v>
      </c>
      <c r="K27" s="18"/>
      <c r="L27" s="18"/>
      <c r="M27" s="18">
        <v>1</v>
      </c>
      <c r="N27" s="18"/>
      <c r="O27" s="18">
        <v>2</v>
      </c>
      <c r="P27" s="18"/>
      <c r="Q27" s="18"/>
      <c r="R27" s="18"/>
      <c r="S27" s="18"/>
      <c r="T27" s="18">
        <v>1</v>
      </c>
      <c r="U27" s="18"/>
      <c r="V27" s="18"/>
      <c r="W27" s="18">
        <v>1</v>
      </c>
      <c r="X27" s="18"/>
      <c r="Y27" s="18"/>
      <c r="Z27" s="18"/>
      <c r="AA27" s="18">
        <v>1</v>
      </c>
      <c r="AB27" s="18"/>
      <c r="AC27" s="18"/>
      <c r="AD27" s="18"/>
      <c r="AE27" s="18"/>
      <c r="AF27" s="18"/>
      <c r="AG27" s="18"/>
      <c r="AH27" s="18">
        <v>1</v>
      </c>
      <c r="AI27" s="18"/>
      <c r="AJ27" s="18"/>
      <c r="AK27" s="21">
        <f t="shared" si="1"/>
        <v>7</v>
      </c>
      <c r="AL27" s="22">
        <f t="shared" si="2"/>
        <v>100.41624999999999</v>
      </c>
      <c r="AM27" s="23">
        <f t="shared" si="7"/>
        <v>0</v>
      </c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</row>
    <row r="28" spans="1:209" ht="12.75" customHeight="1">
      <c r="A28" s="24">
        <v>22</v>
      </c>
      <c r="B28" s="4">
        <v>19120228</v>
      </c>
      <c r="C28" s="9" t="s">
        <v>64</v>
      </c>
      <c r="D28" s="28">
        <v>68</v>
      </c>
      <c r="E28" s="4">
        <v>100</v>
      </c>
      <c r="F28" s="25">
        <v>100</v>
      </c>
      <c r="G28" s="4">
        <v>100</v>
      </c>
      <c r="H28" s="21">
        <f t="shared" si="0"/>
        <v>92</v>
      </c>
      <c r="I28" s="21">
        <v>95</v>
      </c>
      <c r="J28" s="4">
        <v>1</v>
      </c>
      <c r="P28" s="4">
        <v>1</v>
      </c>
      <c r="U28" s="4">
        <v>1</v>
      </c>
      <c r="W28" s="4">
        <v>1</v>
      </c>
      <c r="Z28" s="4">
        <v>1</v>
      </c>
      <c r="AA28" s="4">
        <v>1</v>
      </c>
      <c r="AE28" s="4">
        <v>1</v>
      </c>
      <c r="AF28" s="4">
        <v>1</v>
      </c>
      <c r="AK28" s="21">
        <f t="shared" si="1"/>
        <v>8</v>
      </c>
      <c r="AL28" s="22">
        <f t="shared" si="2"/>
        <v>101.5</v>
      </c>
      <c r="AM28" s="23">
        <f t="shared" si="7"/>
        <v>0</v>
      </c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</row>
    <row r="29" spans="1:209" ht="12.75" customHeight="1">
      <c r="A29" s="26">
        <v>23</v>
      </c>
      <c r="B29" s="18">
        <v>19120239</v>
      </c>
      <c r="C29" s="19" t="s">
        <v>65</v>
      </c>
      <c r="D29" s="20">
        <v>40</v>
      </c>
      <c r="E29" s="18">
        <v>100</v>
      </c>
      <c r="F29" s="18">
        <v>100</v>
      </c>
      <c r="G29" s="18">
        <v>100</v>
      </c>
      <c r="H29" s="21">
        <f t="shared" si="0"/>
        <v>85</v>
      </c>
      <c r="I29" s="21">
        <v>70</v>
      </c>
      <c r="J29" s="18">
        <v>1</v>
      </c>
      <c r="K29" s="18"/>
      <c r="L29" s="18">
        <v>1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>
        <v>1</v>
      </c>
      <c r="AK29" s="21">
        <f t="shared" si="1"/>
        <v>3</v>
      </c>
      <c r="AL29" s="22">
        <f t="shared" si="2"/>
        <v>80.5</v>
      </c>
      <c r="AM29" s="23">
        <f t="shared" si="7"/>
        <v>0</v>
      </c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</row>
    <row r="30" spans="1:209" ht="12.75" customHeight="1">
      <c r="A30" s="24">
        <v>24</v>
      </c>
      <c r="B30" s="4">
        <v>19120241</v>
      </c>
      <c r="C30" s="9" t="s">
        <v>66</v>
      </c>
      <c r="D30" s="28">
        <v>68</v>
      </c>
      <c r="E30" s="4">
        <v>100</v>
      </c>
      <c r="F30" s="25">
        <v>100</v>
      </c>
      <c r="G30" s="4">
        <v>100</v>
      </c>
      <c r="H30" s="21">
        <f t="shared" si="0"/>
        <v>92</v>
      </c>
      <c r="I30" s="21">
        <v>100</v>
      </c>
      <c r="J30" s="4">
        <v>1</v>
      </c>
      <c r="N30" s="4">
        <v>3</v>
      </c>
      <c r="S30" s="4">
        <v>1</v>
      </c>
      <c r="V30" s="4">
        <v>1</v>
      </c>
      <c r="W30" s="4">
        <v>1</v>
      </c>
      <c r="Y30" s="4">
        <v>1</v>
      </c>
      <c r="Z30" s="4">
        <v>1</v>
      </c>
      <c r="AB30" s="4">
        <v>1</v>
      </c>
      <c r="AD30" s="4">
        <v>1</v>
      </c>
      <c r="AG30" s="4">
        <v>1</v>
      </c>
      <c r="AK30" s="21">
        <f t="shared" si="1"/>
        <v>12</v>
      </c>
      <c r="AL30" s="22">
        <f t="shared" si="2"/>
        <v>108</v>
      </c>
      <c r="AM30" s="23">
        <f t="shared" si="7"/>
        <v>0</v>
      </c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</row>
    <row r="31" spans="1:209" ht="12.75" customHeight="1">
      <c r="A31" s="26">
        <v>25</v>
      </c>
      <c r="B31" s="18">
        <v>19120245</v>
      </c>
      <c r="C31" s="19" t="s">
        <v>67</v>
      </c>
      <c r="D31" s="20">
        <v>68</v>
      </c>
      <c r="E31" s="18">
        <v>100</v>
      </c>
      <c r="F31" s="18">
        <v>100</v>
      </c>
      <c r="G31" s="18">
        <v>83.33</v>
      </c>
      <c r="H31" s="21">
        <f t="shared" si="0"/>
        <v>87.8325</v>
      </c>
      <c r="I31" s="21">
        <v>95</v>
      </c>
      <c r="J31" s="18">
        <v>1</v>
      </c>
      <c r="K31" s="18"/>
      <c r="L31" s="18"/>
      <c r="M31" s="18">
        <v>1</v>
      </c>
      <c r="N31" s="18"/>
      <c r="O31" s="18">
        <v>2</v>
      </c>
      <c r="P31" s="18"/>
      <c r="Q31" s="18"/>
      <c r="R31" s="18"/>
      <c r="S31" s="18"/>
      <c r="T31" s="18">
        <v>1</v>
      </c>
      <c r="U31" s="18"/>
      <c r="V31" s="18"/>
      <c r="W31" s="18">
        <v>1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>
        <v>1</v>
      </c>
      <c r="AI31" s="18"/>
      <c r="AJ31" s="18"/>
      <c r="AK31" s="21">
        <f t="shared" si="1"/>
        <v>7</v>
      </c>
      <c r="AL31" s="22">
        <f t="shared" si="2"/>
        <v>98.41624999999999</v>
      </c>
      <c r="AM31" s="23">
        <f t="shared" si="7"/>
        <v>0</v>
      </c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</row>
    <row r="32" spans="1:209" ht="12.75" customHeight="1">
      <c r="A32" s="24">
        <v>25</v>
      </c>
      <c r="B32" s="4">
        <v>19120248</v>
      </c>
      <c r="C32" s="9" t="s">
        <v>68</v>
      </c>
      <c r="D32" s="4">
        <v>76</v>
      </c>
      <c r="E32" s="4">
        <v>100</v>
      </c>
      <c r="F32" s="25">
        <v>100</v>
      </c>
      <c r="G32" s="4">
        <v>75</v>
      </c>
      <c r="H32" s="21">
        <f t="shared" si="0"/>
        <v>87.75</v>
      </c>
      <c r="I32" s="21">
        <v>87</v>
      </c>
      <c r="J32" s="4">
        <v>1</v>
      </c>
      <c r="Q32" s="4">
        <v>1</v>
      </c>
      <c r="S32" s="4">
        <v>1</v>
      </c>
      <c r="W32" s="4">
        <v>1</v>
      </c>
      <c r="X32" s="4">
        <v>1</v>
      </c>
      <c r="Z32" s="4">
        <v>1</v>
      </c>
      <c r="AA32" s="4">
        <v>1</v>
      </c>
      <c r="AC32" s="4">
        <v>1</v>
      </c>
      <c r="AE32" s="4">
        <v>1</v>
      </c>
      <c r="AK32" s="21">
        <f t="shared" si="1"/>
        <v>9</v>
      </c>
      <c r="AL32" s="22">
        <f t="shared" si="2"/>
        <v>96.375</v>
      </c>
      <c r="AM32" s="23">
        <f t="shared" si="7"/>
        <v>0</v>
      </c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</row>
    <row r="33" spans="1:209" ht="12.75" customHeight="1">
      <c r="A33" s="26">
        <v>27</v>
      </c>
      <c r="B33" s="18">
        <v>18120234</v>
      </c>
      <c r="C33" s="19" t="s">
        <v>69</v>
      </c>
      <c r="D33" s="20">
        <v>52</v>
      </c>
      <c r="E33" s="18">
        <v>100</v>
      </c>
      <c r="F33" s="18">
        <v>100</v>
      </c>
      <c r="G33" s="18">
        <v>100</v>
      </c>
      <c r="H33" s="21">
        <f t="shared" si="0"/>
        <v>88</v>
      </c>
      <c r="I33" s="21">
        <v>94</v>
      </c>
      <c r="J33" s="18">
        <v>0</v>
      </c>
      <c r="K33" s="18"/>
      <c r="L33" s="18"/>
      <c r="M33" s="18"/>
      <c r="N33" s="18"/>
      <c r="O33" s="18"/>
      <c r="P33" s="18"/>
      <c r="Q33" s="18"/>
      <c r="R33" s="18"/>
      <c r="S33" s="18"/>
      <c r="T33" s="18">
        <v>1</v>
      </c>
      <c r="U33" s="18"/>
      <c r="V33" s="18"/>
      <c r="W33" s="18"/>
      <c r="X33" s="18"/>
      <c r="Y33" s="18"/>
      <c r="Z33" s="18"/>
      <c r="AA33" s="18"/>
      <c r="AB33" s="18"/>
      <c r="AC33" s="18">
        <v>1</v>
      </c>
      <c r="AD33" s="18"/>
      <c r="AE33" s="18">
        <v>1</v>
      </c>
      <c r="AF33" s="18"/>
      <c r="AG33" s="18"/>
      <c r="AH33" s="18"/>
      <c r="AI33" s="18"/>
      <c r="AJ33" s="18"/>
      <c r="AK33" s="21">
        <f t="shared" si="1"/>
        <v>3</v>
      </c>
      <c r="AL33" s="22">
        <f t="shared" si="2"/>
        <v>94</v>
      </c>
      <c r="AM33" s="23">
        <f t="shared" si="7"/>
        <v>0</v>
      </c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</row>
    <row r="34" spans="1:39" s="9" customFormat="1" ht="14.25" customHeight="1">
      <c r="A34" s="29"/>
      <c r="B34" s="30"/>
      <c r="C34" s="31" t="s">
        <v>70</v>
      </c>
      <c r="D34" s="32">
        <f>AVERAGE(D7:D33)</f>
        <v>71.85185185185185</v>
      </c>
      <c r="E34" s="32">
        <f>AVERAGE(E7:E33)</f>
        <v>100</v>
      </c>
      <c r="F34" s="32">
        <f>AVERAGE(F7:F33)</f>
        <v>100</v>
      </c>
      <c r="G34" s="32">
        <f>AVERAGE(G7:G33)</f>
        <v>91.35703703703703</v>
      </c>
      <c r="H34" s="32">
        <f>AVERAGE(H7:H33)</f>
        <v>90.80222222222221</v>
      </c>
      <c r="I34" s="32">
        <f>AVERAGE(I7:I33)</f>
        <v>88.18518518518519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>
        <f>AVERAGE(AK7:AK33)</f>
        <v>6.37037037037037</v>
      </c>
      <c r="AL34" s="32">
        <f>AVERAGE(AL7:AL33)</f>
        <v>95.86407407407407</v>
      </c>
      <c r="AM34" s="33"/>
    </row>
    <row r="35" spans="2:39" s="9" customFormat="1" ht="14.25" customHeight="1">
      <c r="B35" s="4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3"/>
      <c r="AM35" s="34"/>
    </row>
    <row r="36" spans="2:39" s="9" customFormat="1" ht="12.75" customHeight="1">
      <c r="B36" s="35" t="s">
        <v>71</v>
      </c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3"/>
      <c r="AM36" s="4"/>
    </row>
    <row r="37" spans="2:39" s="9" customFormat="1" ht="12.75" customHeight="1">
      <c r="B37" s="4" t="s">
        <v>7</v>
      </c>
      <c r="C37" s="9" t="s">
        <v>72</v>
      </c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3"/>
      <c r="AM37" s="4"/>
    </row>
    <row r="38" spans="2:39" s="9" customFormat="1" ht="12.75" customHeight="1">
      <c r="B38" s="4" t="s">
        <v>8</v>
      </c>
      <c r="C38" s="9" t="s">
        <v>73</v>
      </c>
      <c r="D38" s="3"/>
      <c r="E38" s="3"/>
      <c r="F38" s="3"/>
      <c r="G38" s="3"/>
      <c r="H38" s="3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4"/>
    </row>
    <row r="39" spans="2:39" s="9" customFormat="1" ht="12.75" customHeight="1">
      <c r="B39" s="4" t="s">
        <v>9</v>
      </c>
      <c r="C39" s="9" t="s">
        <v>74</v>
      </c>
      <c r="D39" s="3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3"/>
      <c r="AM39" s="4"/>
    </row>
    <row r="40" spans="2:39" s="9" customFormat="1" ht="12.75" customHeight="1">
      <c r="B40" s="4" t="s">
        <v>10</v>
      </c>
      <c r="C40" s="9" t="s">
        <v>75</v>
      </c>
      <c r="D40" s="3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4"/>
    </row>
    <row r="41" spans="2:39" s="9" customFormat="1" ht="12.75" customHeight="1">
      <c r="B41" s="16" t="s">
        <v>11</v>
      </c>
      <c r="C41" s="9" t="s">
        <v>76</v>
      </c>
      <c r="D41" s="3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3"/>
      <c r="AM41" s="4"/>
    </row>
    <row r="42" spans="2:39" s="9" customFormat="1" ht="12.75" customHeight="1">
      <c r="B42" s="4"/>
      <c r="D42" s="3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4"/>
    </row>
    <row r="43" spans="2:39" s="9" customFormat="1" ht="12.75" customHeight="1">
      <c r="B43" s="35" t="s">
        <v>77</v>
      </c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3"/>
      <c r="AM43" s="4"/>
    </row>
    <row r="44" spans="2:39" s="9" customFormat="1" ht="12.75" customHeight="1">
      <c r="B44" s="16" t="s">
        <v>12</v>
      </c>
      <c r="C44" s="9" t="s">
        <v>78</v>
      </c>
      <c r="D44" s="3"/>
      <c r="E44" s="3"/>
      <c r="F44" s="3"/>
      <c r="G44" s="3"/>
      <c r="H44" s="3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3"/>
      <c r="AM44" s="4"/>
    </row>
    <row r="45" spans="2:39" s="9" customFormat="1" ht="12.75" customHeight="1">
      <c r="B45" s="4"/>
      <c r="D45" s="3"/>
      <c r="E45" s="3"/>
      <c r="F45" s="3"/>
      <c r="G45" s="3"/>
      <c r="H45" s="3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3"/>
      <c r="AM45" s="4"/>
    </row>
    <row r="46" spans="2:39" s="9" customFormat="1" ht="12.75" customHeight="1">
      <c r="B46" s="35" t="s">
        <v>79</v>
      </c>
      <c r="D46" s="3"/>
      <c r="E46" s="3"/>
      <c r="F46" s="3"/>
      <c r="G46" s="3"/>
      <c r="H46" s="3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3"/>
      <c r="AM46" s="4"/>
    </row>
    <row r="47" spans="1:39" s="9" customFormat="1" ht="12.75" customHeight="1">
      <c r="A47" s="36"/>
      <c r="B47" s="4" t="s">
        <v>13</v>
      </c>
      <c r="C47" s="9" t="s">
        <v>80</v>
      </c>
      <c r="D47" s="3"/>
      <c r="E47" s="3"/>
      <c r="F47" s="3"/>
      <c r="G47" s="3"/>
      <c r="H47" s="3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3"/>
      <c r="AM47" s="4"/>
    </row>
    <row r="48" spans="1:39" s="9" customFormat="1" ht="12.75" customHeight="1">
      <c r="A48" s="36"/>
      <c r="B48" s="4" t="s">
        <v>14</v>
      </c>
      <c r="C48" s="9" t="s">
        <v>81</v>
      </c>
      <c r="D48" s="3"/>
      <c r="E48" s="3"/>
      <c r="F48" s="3"/>
      <c r="G48" s="3"/>
      <c r="H48" s="3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3"/>
      <c r="AM48" s="4"/>
    </row>
    <row r="49" spans="1:39" s="9" customFormat="1" ht="12.75" customHeight="1">
      <c r="A49" s="36"/>
      <c r="B49" s="4" t="s">
        <v>15</v>
      </c>
      <c r="C49" s="9" t="s">
        <v>82</v>
      </c>
      <c r="D49" s="3"/>
      <c r="E49" s="3"/>
      <c r="F49" s="3"/>
      <c r="G49" s="3"/>
      <c r="H49" s="3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3"/>
      <c r="AM49" s="4"/>
    </row>
    <row r="50" spans="1:39" s="9" customFormat="1" ht="12.75" customHeight="1">
      <c r="A50" s="36"/>
      <c r="B50" s="4" t="s">
        <v>16</v>
      </c>
      <c r="C50" s="9" t="s">
        <v>83</v>
      </c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3"/>
      <c r="AM50" s="4"/>
    </row>
    <row r="51" spans="1:39" s="9" customFormat="1" ht="12.75" customHeight="1">
      <c r="A51" s="36"/>
      <c r="B51" s="4" t="s">
        <v>17</v>
      </c>
      <c r="C51" s="9" t="s">
        <v>84</v>
      </c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3"/>
      <c r="AM51" s="4"/>
    </row>
    <row r="52" spans="1:39" s="9" customFormat="1" ht="12.75" customHeight="1">
      <c r="A52" s="36"/>
      <c r="B52" s="4" t="s">
        <v>18</v>
      </c>
      <c r="C52" s="9" t="s">
        <v>85</v>
      </c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3"/>
      <c r="AM52" s="4"/>
    </row>
    <row r="53" spans="1:39" s="9" customFormat="1" ht="12.75" customHeight="1">
      <c r="A53" s="36"/>
      <c r="B53" s="4" t="s">
        <v>19</v>
      </c>
      <c r="C53" s="9" t="s">
        <v>86</v>
      </c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3"/>
      <c r="AM53" s="4"/>
    </row>
    <row r="54" spans="1:39" s="9" customFormat="1" ht="12.75" customHeight="1">
      <c r="A54" s="36"/>
      <c r="B54" s="4" t="s">
        <v>20</v>
      </c>
      <c r="C54" s="9" t="s">
        <v>87</v>
      </c>
      <c r="D54" s="3"/>
      <c r="E54" s="3"/>
      <c r="F54" s="3"/>
      <c r="G54" s="3"/>
      <c r="H54" s="3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3"/>
      <c r="AM54" s="4"/>
    </row>
    <row r="55" spans="1:39" s="9" customFormat="1" ht="12.75" customHeight="1">
      <c r="A55" s="36"/>
      <c r="B55" s="4" t="s">
        <v>88</v>
      </c>
      <c r="C55" s="9" t="s">
        <v>89</v>
      </c>
      <c r="D55" s="3"/>
      <c r="E55" s="3"/>
      <c r="F55" s="3"/>
      <c r="G55" s="3"/>
      <c r="H55" s="3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3"/>
      <c r="AM55" s="4"/>
    </row>
    <row r="56" spans="1:39" s="9" customFormat="1" ht="12.75" customHeight="1">
      <c r="A56" s="36"/>
      <c r="B56" s="4" t="s">
        <v>22</v>
      </c>
      <c r="C56" s="9" t="s">
        <v>90</v>
      </c>
      <c r="D56" s="3"/>
      <c r="E56" s="3"/>
      <c r="F56" s="3"/>
      <c r="G56" s="3"/>
      <c r="H56" s="3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3"/>
      <c r="AM56" s="4"/>
    </row>
    <row r="57" spans="1:39" s="9" customFormat="1" ht="12.75" customHeight="1">
      <c r="A57" s="36"/>
      <c r="B57" s="4" t="s">
        <v>23</v>
      </c>
      <c r="C57" s="9" t="s">
        <v>91</v>
      </c>
      <c r="D57" s="3"/>
      <c r="E57" s="3"/>
      <c r="F57" s="3"/>
      <c r="G57" s="3"/>
      <c r="H57" s="3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3"/>
      <c r="AM57" s="4"/>
    </row>
    <row r="58" spans="1:39" s="9" customFormat="1" ht="12.75" customHeight="1">
      <c r="A58" s="36"/>
      <c r="B58" s="4" t="s">
        <v>24</v>
      </c>
      <c r="C58" s="9" t="s">
        <v>92</v>
      </c>
      <c r="D58" s="3"/>
      <c r="E58" s="3"/>
      <c r="F58" s="3"/>
      <c r="G58" s="3"/>
      <c r="H58" s="3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3"/>
      <c r="AM58" s="4"/>
    </row>
    <row r="59" spans="1:39" s="9" customFormat="1" ht="12.75" customHeight="1">
      <c r="A59" s="36"/>
      <c r="B59" s="4" t="s">
        <v>25</v>
      </c>
      <c r="C59" s="9" t="s">
        <v>93</v>
      </c>
      <c r="D59" s="3"/>
      <c r="E59" s="3"/>
      <c r="F59" s="3"/>
      <c r="G59" s="3"/>
      <c r="H59" s="3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3"/>
      <c r="AM59" s="4"/>
    </row>
    <row r="60" spans="1:39" s="9" customFormat="1" ht="12.75" customHeight="1">
      <c r="A60" s="36"/>
      <c r="B60" s="4" t="s">
        <v>26</v>
      </c>
      <c r="C60" s="9" t="s">
        <v>94</v>
      </c>
      <c r="D60" s="3"/>
      <c r="E60" s="3"/>
      <c r="F60" s="3"/>
      <c r="G60" s="3"/>
      <c r="H60" s="3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3"/>
      <c r="AM60" s="4"/>
    </row>
    <row r="61" spans="1:39" s="9" customFormat="1" ht="12.75" customHeight="1">
      <c r="A61" s="36"/>
      <c r="B61" s="4" t="s">
        <v>27</v>
      </c>
      <c r="C61" s="9" t="s">
        <v>95</v>
      </c>
      <c r="D61" s="3"/>
      <c r="E61" s="3"/>
      <c r="F61" s="3"/>
      <c r="G61" s="3"/>
      <c r="H61" s="3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3"/>
      <c r="AM61" s="4"/>
    </row>
    <row r="62" spans="1:39" s="9" customFormat="1" ht="12.75" customHeight="1">
      <c r="A62" s="36"/>
      <c r="B62" s="4" t="s">
        <v>28</v>
      </c>
      <c r="C62" s="9" t="s">
        <v>96</v>
      </c>
      <c r="D62" s="3"/>
      <c r="E62" s="3"/>
      <c r="F62" s="3"/>
      <c r="G62" s="3"/>
      <c r="H62" s="3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3"/>
      <c r="AM62" s="4"/>
    </row>
    <row r="63" spans="1:39" s="9" customFormat="1" ht="12.75" customHeight="1">
      <c r="A63" s="36"/>
      <c r="B63" s="4" t="s">
        <v>29</v>
      </c>
      <c r="C63" s="9" t="s">
        <v>97</v>
      </c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3"/>
      <c r="AM63" s="4"/>
    </row>
    <row r="64" spans="1:39" s="9" customFormat="1" ht="12.75" customHeight="1">
      <c r="A64" s="36"/>
      <c r="B64" s="4" t="s">
        <v>30</v>
      </c>
      <c r="C64" s="9" t="s">
        <v>98</v>
      </c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"/>
      <c r="AM64" s="4"/>
    </row>
    <row r="65" spans="1:39" s="9" customFormat="1" ht="12.75" customHeight="1">
      <c r="A65" s="36"/>
      <c r="B65" s="4" t="s">
        <v>31</v>
      </c>
      <c r="C65" s="9" t="s">
        <v>99</v>
      </c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3"/>
      <c r="AM65" s="4"/>
    </row>
    <row r="66" spans="1:39" s="9" customFormat="1" ht="12.75" customHeight="1">
      <c r="A66" s="36"/>
      <c r="B66" s="4" t="s">
        <v>32</v>
      </c>
      <c r="C66" s="9" t="s">
        <v>100</v>
      </c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3"/>
      <c r="AM66" s="4"/>
    </row>
    <row r="67" spans="1:39" s="9" customFormat="1" ht="12.75" customHeight="1">
      <c r="A67" s="36"/>
      <c r="B67" s="4" t="s">
        <v>33</v>
      </c>
      <c r="C67" s="9" t="s">
        <v>101</v>
      </c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3"/>
      <c r="AM67" s="4"/>
    </row>
    <row r="68" spans="1:39" s="9" customFormat="1" ht="12.75" customHeight="1">
      <c r="A68" s="36"/>
      <c r="B68" s="4" t="s">
        <v>34</v>
      </c>
      <c r="C68" s="9" t="s">
        <v>102</v>
      </c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3"/>
      <c r="AM68" s="4"/>
    </row>
    <row r="69" spans="1:39" s="9" customFormat="1" ht="12.75" customHeight="1">
      <c r="A69" s="36"/>
      <c r="B69" s="4" t="s">
        <v>35</v>
      </c>
      <c r="C69" s="9" t="s">
        <v>103</v>
      </c>
      <c r="D69" s="3"/>
      <c r="E69" s="3"/>
      <c r="F69" s="3"/>
      <c r="G69" s="3"/>
      <c r="H69" s="3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3"/>
      <c r="AM69" s="4"/>
    </row>
    <row r="70" spans="1:39" s="9" customFormat="1" ht="12.75" customHeight="1">
      <c r="A70" s="36"/>
      <c r="B70" s="4" t="s">
        <v>36</v>
      </c>
      <c r="C70" s="9" t="s">
        <v>104</v>
      </c>
      <c r="D70" s="3"/>
      <c r="E70" s="3"/>
      <c r="F70" s="3"/>
      <c r="G70" s="3"/>
      <c r="H70" s="3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3"/>
      <c r="AM70" s="4"/>
    </row>
    <row r="71" spans="1:39" s="9" customFormat="1" ht="12.75" customHeight="1">
      <c r="A71" s="36"/>
      <c r="B71" s="4" t="s">
        <v>37</v>
      </c>
      <c r="C71" s="9" t="s">
        <v>105</v>
      </c>
      <c r="D71" s="3"/>
      <c r="E71" s="3"/>
      <c r="F71" s="3"/>
      <c r="G71" s="3"/>
      <c r="H71" s="3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3"/>
      <c r="AM71" s="4"/>
    </row>
    <row r="72" spans="1:39" s="9" customFormat="1" ht="12.75" customHeight="1">
      <c r="A72" s="36"/>
      <c r="B72" s="4" t="s">
        <v>38</v>
      </c>
      <c r="C72" s="9" t="s">
        <v>106</v>
      </c>
      <c r="D72" s="3"/>
      <c r="E72" s="3"/>
      <c r="F72" s="3"/>
      <c r="G72" s="3"/>
      <c r="H72" s="3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3"/>
      <c r="AM72" s="4"/>
    </row>
    <row r="73" spans="1:39" s="9" customFormat="1" ht="12.75" customHeight="1">
      <c r="A73" s="36"/>
      <c r="B73" s="4" t="s">
        <v>39</v>
      </c>
      <c r="C73" s="9" t="s">
        <v>107</v>
      </c>
      <c r="D73" s="3"/>
      <c r="E73" s="3"/>
      <c r="F73" s="3"/>
      <c r="G73" s="3"/>
      <c r="H73" s="3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3"/>
      <c r="AM73" s="4"/>
    </row>
    <row r="74" spans="2:39" s="9" customFormat="1" ht="12.75" customHeight="1">
      <c r="B74" s="16" t="s">
        <v>40</v>
      </c>
      <c r="C74" s="9" t="s">
        <v>108</v>
      </c>
      <c r="D74" s="3"/>
      <c r="E74" s="3"/>
      <c r="F74" s="3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3"/>
      <c r="AM74" s="4"/>
    </row>
    <row r="75" spans="2:39" s="9" customFormat="1" ht="12.75" customHeight="1">
      <c r="B75" s="4"/>
      <c r="D75" s="3"/>
      <c r="E75" s="3"/>
      <c r="F75" s="3"/>
      <c r="G75" s="3"/>
      <c r="H75" s="3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3"/>
      <c r="AM75" s="4"/>
    </row>
    <row r="76" spans="2:39" s="9" customFormat="1" ht="12.75" customHeight="1">
      <c r="B76" s="16" t="s">
        <v>41</v>
      </c>
      <c r="C76" s="9" t="s">
        <v>109</v>
      </c>
      <c r="D76" s="3"/>
      <c r="E76" s="3"/>
      <c r="F76" s="3"/>
      <c r="G76" s="3"/>
      <c r="H76" s="3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3"/>
      <c r="AM76" s="4"/>
    </row>
    <row r="77" spans="2:39" s="9" customFormat="1" ht="12.75" customHeight="1">
      <c r="B77" s="16" t="s">
        <v>110</v>
      </c>
      <c r="C77" s="9" t="s">
        <v>111</v>
      </c>
      <c r="D77" s="3"/>
      <c r="E77" s="3"/>
      <c r="F77" s="3"/>
      <c r="G77" s="3"/>
      <c r="H77" s="3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3"/>
      <c r="AM77" s="4"/>
    </row>
  </sheetData>
  <sheetProtection selectLockedCells="1" selectUnlockedCells="1"/>
  <printOptions/>
  <pageMargins left="0.39375" right="0.39375" top="0.39375" bottom="0.39375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 customHeight="1"/>
  <cols>
    <col min="1" max="16384" width="9.71093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 customHeight="1"/>
  <cols>
    <col min="1" max="16384" width="9.710937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2023-06-09T02:42:43Z</dcterms:modified>
  <cp:category/>
  <cp:version/>
  <cp:contentType/>
  <cp:contentStatus/>
  <cp:revision>1284</cp:revision>
</cp:coreProperties>
</file>