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<sst xmlns="http://schemas.openxmlformats.org/spreadsheetml/2006/main" count="151" uniqueCount="118">
  <si>
    <t>Internet de las Cosas – Grupo B (Mecatrónica)</t>
  </si>
  <si>
    <t>Enero – Junio 2023</t>
  </si>
  <si>
    <t>Calificaciones Finales</t>
  </si>
  <si>
    <t>Profesor: Rogelio Ferreira Escutia</t>
  </si>
  <si>
    <t>No.</t>
  </si>
  <si>
    <t>No. de Control</t>
  </si>
  <si>
    <t>NOMBRE DEL ALUMNO</t>
  </si>
  <si>
    <t>E1</t>
  </si>
  <si>
    <t>E2</t>
  </si>
  <si>
    <t>E3</t>
  </si>
  <si>
    <t>E4</t>
  </si>
  <si>
    <t>PdeExam</t>
  </si>
  <si>
    <t>PdeProy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</si>
  <si>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</si>
  <si>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</si>
  <si>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</si>
  <si>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</si>
  <si>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</si>
  <si>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</si>
  <si>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</si>
  <si>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</si>
  <si>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</si>
  <si>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</si>
  <si>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</si>
  <si>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</si>
  <si>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</si>
  <si>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</si>
  <si>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</si>
  <si>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</si>
  <si>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</si>
  <si>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</si>
  <si>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</si>
  <si>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</si>
  <si>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</si>
  <si>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</si>
  <si>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</si>
  <si>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</si>
  <si>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</si>
  <si>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Extras</t>
  </si>
  <si>
    <t>Final</t>
  </si>
  <si>
    <t>Observaciones</t>
  </si>
  <si>
    <t>Abrego Sotelo Adrian Felipe</t>
  </si>
  <si>
    <t>Aceves Lopez Gerardo Jared</t>
  </si>
  <si>
    <t>Acuña León Luis Antonio</t>
  </si>
  <si>
    <t>Aguilar Reyes Brayan Jazheel</t>
  </si>
  <si>
    <t>Ambriz Moreno Sergio Sidharta</t>
  </si>
  <si>
    <t>Aviles Alvarado Manuel</t>
  </si>
  <si>
    <t>Barrera Llanderal Mario</t>
  </si>
  <si>
    <t>Barriga Estrada Axel Jacobo</t>
  </si>
  <si>
    <t>Barriga Vargas Marcelo</t>
  </si>
  <si>
    <t>Benítez Ramírez José Martín</t>
  </si>
  <si>
    <t>Borjas Cordova Enrique</t>
  </si>
  <si>
    <t>Carreño Barreto Zaira Fabiola</t>
  </si>
  <si>
    <t>Cazares Campuzano Luis Felipe</t>
  </si>
  <si>
    <t>Chavez Cortes Mauricio</t>
  </si>
  <si>
    <t>Diaz Montufar Jose Ignacio</t>
  </si>
  <si>
    <t>Elizondo Gallegos Emiliano</t>
  </si>
  <si>
    <t>Fernández Orozco Irving</t>
  </si>
  <si>
    <t>Ferreira Sánchez Francisco</t>
  </si>
  <si>
    <t>Galicia Peregrino Diego Armando</t>
  </si>
  <si>
    <t>Garcia Veles Eduardo Saul</t>
  </si>
  <si>
    <t>Gutierrez García Cristopher Alonso</t>
  </si>
  <si>
    <t>Gutiérrez Cárdenas Fátima Monserrath</t>
  </si>
  <si>
    <t>Hurtado Ríos Diego Fernando</t>
  </si>
  <si>
    <t>Juarez Vega Daniel</t>
  </si>
  <si>
    <t>Malaga Arroniz Javier</t>
  </si>
  <si>
    <t>Martínez Duarte Mario Alberto</t>
  </si>
  <si>
    <t>Mendoza Villalobos Julio Axel</t>
  </si>
  <si>
    <t>Osorio López Alexa</t>
  </si>
  <si>
    <t>Quiroz Nambo Luis Fernando</t>
  </si>
  <si>
    <t>Rosas Reyes Sergio Alan</t>
  </si>
  <si>
    <t>Soria Macedo Brandon</t>
  </si>
  <si>
    <t>Sosa Cortes Ian Misael</t>
  </si>
  <si>
    <t>Suarez Mares Axel Ernesto</t>
  </si>
  <si>
    <t>Suárez Robles Victor Hugo</t>
  </si>
  <si>
    <t>Velázquez Villasana Francisco Alejandro</t>
  </si>
  <si>
    <t>Ángeles Soto Jesús Charbel</t>
  </si>
  <si>
    <t>PROMEDIOS</t>
  </si>
  <si>
    <t>Exámenes</t>
  </si>
  <si>
    <t>Examen escrito Unidad 1</t>
  </si>
  <si>
    <t>Presentación del Proyecto</t>
  </si>
  <si>
    <t>Sensores y Almacenamiento</t>
  </si>
  <si>
    <t>Reconocimiento de Voz</t>
  </si>
  <si>
    <t>E5</t>
  </si>
  <si>
    <t>Avance del Proyecto</t>
  </si>
  <si>
    <t>Promedio de Exámenes</t>
  </si>
  <si>
    <t>Proyecto</t>
  </si>
  <si>
    <t>Promedio del Proyecto</t>
  </si>
  <si>
    <t>Puntos Extras</t>
  </si>
  <si>
    <t>Examen Diagnóstico</t>
  </si>
  <si>
    <t>Febrero 21 – Listas</t>
  </si>
  <si>
    <t>Febrero 27 – Presentación de Proyectos</t>
  </si>
  <si>
    <t>Febrero 28 – Presentación de Proyectos</t>
  </si>
  <si>
    <t>Febrero 27 – Equipos completos</t>
  </si>
  <si>
    <t>Febrero 10 – Arduino</t>
  </si>
  <si>
    <t>Febrero 16 – Instalación Raspberry</t>
  </si>
  <si>
    <t>Febrero 16 – Arduino</t>
  </si>
  <si>
    <t>Febrero 17 – Práctica 3</t>
  </si>
  <si>
    <t>Febrero 17 – Práctica 1 y 2</t>
  </si>
  <si>
    <t>Febrero 17 – Práctica 2</t>
  </si>
  <si>
    <t>Febrero 21 – Listas en Python</t>
  </si>
  <si>
    <t>Febrero 22 – Sincronización</t>
  </si>
  <si>
    <t>Febrero 24 – Playera Pony</t>
  </si>
  <si>
    <t>Abril 25 – Punto Extra</t>
  </si>
  <si>
    <t>Mayo 9 – Cámaras</t>
  </si>
  <si>
    <t>Mayo 10 – Cámaras</t>
  </si>
  <si>
    <t>Mayo 12 – Reconocimiento de objetos</t>
  </si>
  <si>
    <t>Mayo 12 – Cámaras</t>
  </si>
  <si>
    <t>Marzo 17 – Foto Playera Pony</t>
  </si>
  <si>
    <t>Marzo 24 – Foto Playera Pony</t>
  </si>
  <si>
    <t>Mayo 12 – Foto Playera Pony</t>
  </si>
  <si>
    <t>Mayo 19 – Foto Playera Pony</t>
  </si>
  <si>
    <t>Mayo 26 – Foto Playera Pony</t>
  </si>
  <si>
    <t>Yolo NAS</t>
  </si>
  <si>
    <t>Puntos Extras Totales</t>
  </si>
  <si>
    <t>Promedio Final = ((Promedio de Exámenes + Proyecto) / 2)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</si>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</sst>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\ AM/PM"/>
    <numFmt numFmtId="166" formatCode="General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6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ppleMyungjo"/>
      <family val="0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7" fillId="0" borderId="2" xfId="0" applyFont="1" applyFill="1" applyBorder="1" applyAlignment="1">
      <alignment horizontal="center"/>
    </xf>
    <xf numFmtId="164" fontId="17" fillId="0" borderId="3" xfId="0" applyFont="1" applyFill="1" applyBorder="1" applyAlignment="1">
      <alignment/>
    </xf>
    <xf numFmtId="164" fontId="18" fillId="0" borderId="3" xfId="0" applyFont="1" applyBorder="1" applyAlignment="1">
      <alignment horizontal="center"/>
    </xf>
    <xf numFmtId="164" fontId="19" fillId="9" borderId="3" xfId="0" applyFont="1" applyFill="1" applyBorder="1" applyAlignment="1">
      <alignment horizontal="center"/>
    </xf>
    <xf numFmtId="164" fontId="20" fillId="0" borderId="3" xfId="0" applyFont="1" applyBorder="1" applyAlignment="1">
      <alignment horizontal="center"/>
    </xf>
    <xf numFmtId="164" fontId="17" fillId="10" borderId="0" xfId="0" applyFont="1" applyFill="1" applyBorder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0" borderId="0" xfId="0" applyFont="1" applyFill="1" applyAlignment="1">
      <alignment/>
    </xf>
    <xf numFmtId="164" fontId="21" fillId="10" borderId="0" xfId="0" applyFont="1" applyFill="1" applyAlignment="1">
      <alignment horizontal="center"/>
    </xf>
    <xf numFmtId="164" fontId="12" fillId="11" borderId="0" xfId="0" applyNumberFormat="1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22" fillId="12" borderId="0" xfId="0" applyNumberFormat="1" applyFont="1" applyFill="1" applyAlignment="1">
      <alignment horizontal="center"/>
    </xf>
    <xf numFmtId="164" fontId="22" fillId="12" borderId="0" xfId="0" applyNumberFormat="1" applyFont="1" applyFill="1" applyBorder="1" applyAlignment="1">
      <alignment horizontal="center"/>
    </xf>
    <xf numFmtId="164" fontId="12" fillId="0" borderId="0" xfId="0" applyFont="1" applyFill="1" applyAlignment="1">
      <alignment horizontal="center"/>
    </xf>
    <xf numFmtId="164" fontId="12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4" borderId="0" xfId="0" applyFont="1" applyFill="1" applyAlignment="1">
      <alignment horizontal="center"/>
    </xf>
    <xf numFmtId="164" fontId="21" fillId="12" borderId="0" xfId="0" applyNumberFormat="1" applyFont="1" applyFill="1" applyAlignment="1">
      <alignment horizontal="center"/>
    </xf>
    <xf numFmtId="164" fontId="21" fillId="12" borderId="0" xfId="0" applyNumberFormat="1" applyFont="1" applyFill="1" applyBorder="1" applyAlignment="1">
      <alignment horizontal="center"/>
    </xf>
    <xf numFmtId="164" fontId="23" fillId="10" borderId="0" xfId="0" applyFont="1" applyFill="1" applyAlignment="1">
      <alignment horizontal="center"/>
    </xf>
    <xf numFmtId="164" fontId="24" fillId="4" borderId="0" xfId="0" applyFont="1" applyFill="1" applyAlignment="1">
      <alignment horizontal="center"/>
    </xf>
    <xf numFmtId="164" fontId="18" fillId="0" borderId="2" xfId="0" applyFont="1" applyFill="1" applyBorder="1" applyAlignment="1">
      <alignment/>
    </xf>
    <xf numFmtId="164" fontId="18" fillId="0" borderId="2" xfId="0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164" fontId="24" fillId="0" borderId="3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5" fillId="0" borderId="0" xfId="0" applyFont="1" applyAlignment="1">
      <alignment horizontal="left"/>
    </xf>
    <xf numFmtId="164" fontId="19" fillId="9" borderId="3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0" fillId="0" borderId="0" xfId="0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85"/>
  <sheetViews>
    <sheetView tabSelected="1" zoomScale="130" zoomScaleNormal="130" workbookViewId="0" topLeftCell="I1">
      <selection activeCell="AI8" sqref="AI8:AI42"/>
    </sheetView>
  </sheetViews>
  <sheetFormatPr defaultColWidth="9.140625" defaultRowHeight="12.75" customHeight="1"/>
  <cols>
    <col min="1" max="1" width="3.57421875" style="1" customWidth="1"/>
    <col min="2" max="2" width="13.421875" style="2" customWidth="1"/>
    <col min="3" max="3" width="29.00390625" style="1" customWidth="1"/>
    <col min="4" max="7" width="3.8515625" style="3" customWidth="1"/>
    <col min="8" max="9" width="7.421875" style="3" customWidth="1"/>
    <col min="10" max="34" width="2.421875" style="4" customWidth="1"/>
    <col min="35" max="35" width="7.421875" style="4" customWidth="1"/>
    <col min="36" max="36" width="7.421875" style="3" customWidth="1"/>
    <col min="37" max="37" width="18.421875" style="4" customWidth="1"/>
    <col min="38" max="207" width="10.421875" style="1" customWidth="1"/>
    <col min="208" max="16384" width="9.421875" style="0" customWidth="1"/>
  </cols>
  <sheetData>
    <row r="1" spans="1:3" ht="18.75" customHeight="1">
      <c r="A1" s="5" t="s">
        <v>0</v>
      </c>
      <c r="C1"/>
    </row>
    <row r="2" spans="1:3" ht="18" customHeight="1">
      <c r="A2" s="6" t="s">
        <v>1</v>
      </c>
      <c r="C2"/>
    </row>
    <row r="3" spans="1:3" ht="16.5" customHeight="1">
      <c r="A3" s="7" t="s">
        <v>2</v>
      </c>
      <c r="C3"/>
    </row>
    <row r="4" spans="1:3" ht="15.75" customHeight="1">
      <c r="A4" s="8" t="s">
        <v>3</v>
      </c>
      <c r="C4"/>
    </row>
    <row r="5" spans="2:37" s="9" customFormat="1" ht="12.75" customHeight="1">
      <c r="B5" s="4"/>
      <c r="C5" s="10">
        <f ca="1">NOW()</f>
        <v>45085.98782210231</v>
      </c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"/>
      <c r="AK5" s="4"/>
    </row>
    <row r="6" spans="1:37" s="9" customFormat="1" ht="12.75" customHeight="1">
      <c r="A6" s="11" t="s">
        <v>4</v>
      </c>
      <c r="B6" s="11" t="s">
        <v>5</v>
      </c>
      <c r="C6" s="12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4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20</v>
      </c>
      <c r="R6" s="15" t="s">
        <v>21</v>
      </c>
      <c r="S6" s="15" t="s">
        <v>22</v>
      </c>
      <c r="T6" s="15" t="s">
        <v>23</v>
      </c>
      <c r="U6" s="15" t="s">
        <v>24</v>
      </c>
      <c r="V6" s="15" t="s">
        <v>25</v>
      </c>
      <c r="W6" s="15" t="s">
        <v>26</v>
      </c>
      <c r="X6" s="15" t="s">
        <v>27</v>
      </c>
      <c r="Y6" s="15" t="s">
        <v>28</v>
      </c>
      <c r="Z6" s="15" t="s">
        <v>29</v>
      </c>
      <c r="AA6" s="15" t="s">
        <v>30</v>
      </c>
      <c r="AB6" s="15" t="s">
        <v>31</v>
      </c>
      <c r="AC6" s="15" t="s">
        <v>32</v>
      </c>
      <c r="AD6" s="15" t="s">
        <v>33</v>
      </c>
      <c r="AE6" s="15" t="s">
        <v>34</v>
      </c>
      <c r="AF6" s="15" t="s">
        <v>35</v>
      </c>
      <c r="AG6" s="15" t="s">
        <v>36</v>
      </c>
      <c r="AH6" s="15" t="s">
        <v>37</v>
      </c>
      <c r="AI6" s="14" t="s">
        <v>38</v>
      </c>
      <c r="AJ6" s="14" t="s">
        <v>39</v>
      </c>
      <c r="AK6" s="14" t="s">
        <v>40</v>
      </c>
    </row>
    <row r="7" spans="1:37" s="9" customFormat="1" ht="12.75" customHeight="1">
      <c r="A7" s="16">
        <v>1</v>
      </c>
      <c r="B7" s="17">
        <v>19120920</v>
      </c>
      <c r="C7" s="18" t="s">
        <v>41</v>
      </c>
      <c r="D7" s="19">
        <v>60</v>
      </c>
      <c r="E7" s="17">
        <v>100</v>
      </c>
      <c r="F7" s="17">
        <v>100</v>
      </c>
      <c r="G7" s="17">
        <v>83.33</v>
      </c>
      <c r="H7" s="20">
        <f aca="true" t="shared" si="0" ref="H7:H42">AVERAGE(D7:G7)</f>
        <v>85.8325</v>
      </c>
      <c r="I7" s="20">
        <v>76</v>
      </c>
      <c r="J7" s="21">
        <v>1</v>
      </c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0">
        <f aca="true" t="shared" si="1" ref="AI7:AI42">SUM(J7:AH7)</f>
        <v>1</v>
      </c>
      <c r="AJ7" s="23">
        <f aca="true" t="shared" si="2" ref="AJ7:AJ42">((H7+I7)/2)+AI7</f>
        <v>81.91624999999999</v>
      </c>
      <c r="AK7" s="24">
        <f aca="true" t="shared" si="3" ref="AK7:AK10">+IF(AJ7&gt;=70,"Aprobado","Segunda Oportunidad")</f>
        <v>0</v>
      </c>
    </row>
    <row r="8" spans="1:37" s="9" customFormat="1" ht="12.75" customHeight="1">
      <c r="A8" s="25">
        <v>2</v>
      </c>
      <c r="B8" s="3">
        <v>19120922</v>
      </c>
      <c r="C8" s="26" t="s">
        <v>42</v>
      </c>
      <c r="D8" s="3">
        <v>76</v>
      </c>
      <c r="E8" s="3">
        <v>100</v>
      </c>
      <c r="F8" s="3">
        <v>100</v>
      </c>
      <c r="G8" s="3">
        <v>83.33</v>
      </c>
      <c r="H8" s="20">
        <f t="shared" si="0"/>
        <v>89.8325</v>
      </c>
      <c r="I8" s="20">
        <v>76</v>
      </c>
      <c r="J8" s="3"/>
      <c r="K8" s="3"/>
      <c r="L8" s="3"/>
      <c r="M8" s="27">
        <v>-1</v>
      </c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0">
        <f t="shared" si="1"/>
        <v>-1</v>
      </c>
      <c r="AJ8" s="23">
        <f t="shared" si="2"/>
        <v>81.91624999999999</v>
      </c>
      <c r="AK8" s="24">
        <f t="shared" si="3"/>
        <v>0</v>
      </c>
    </row>
    <row r="9" spans="1:37" s="9" customFormat="1" ht="12.75" customHeight="1">
      <c r="A9" s="17">
        <v>3</v>
      </c>
      <c r="B9" s="17">
        <v>19120923</v>
      </c>
      <c r="C9" s="18" t="s">
        <v>43</v>
      </c>
      <c r="D9" s="19">
        <v>60</v>
      </c>
      <c r="E9" s="17">
        <v>100</v>
      </c>
      <c r="F9" s="17">
        <v>100</v>
      </c>
      <c r="G9" s="17">
        <v>100</v>
      </c>
      <c r="H9" s="20">
        <f t="shared" si="0"/>
        <v>90</v>
      </c>
      <c r="I9" s="20">
        <v>75</v>
      </c>
      <c r="J9" s="21">
        <v>1</v>
      </c>
      <c r="K9" s="21"/>
      <c r="L9" s="21"/>
      <c r="M9" s="21"/>
      <c r="N9" s="21"/>
      <c r="O9" s="22"/>
      <c r="P9" s="22"/>
      <c r="Q9" s="22">
        <v>1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>
        <v>1</v>
      </c>
      <c r="AD9" s="22">
        <v>1</v>
      </c>
      <c r="AE9" s="22">
        <v>1</v>
      </c>
      <c r="AF9" s="22">
        <v>1</v>
      </c>
      <c r="AG9" s="22">
        <v>1</v>
      </c>
      <c r="AH9" s="22"/>
      <c r="AI9" s="20">
        <f t="shared" si="1"/>
        <v>7</v>
      </c>
      <c r="AJ9" s="23">
        <f t="shared" si="2"/>
        <v>89.5</v>
      </c>
      <c r="AK9" s="24">
        <f t="shared" si="3"/>
        <v>0</v>
      </c>
    </row>
    <row r="10" spans="1:37" s="9" customFormat="1" ht="12.75" customHeight="1">
      <c r="A10" s="25">
        <v>4</v>
      </c>
      <c r="B10" s="3">
        <v>20120002</v>
      </c>
      <c r="C10" s="26" t="s">
        <v>44</v>
      </c>
      <c r="D10" s="27">
        <v>56</v>
      </c>
      <c r="E10" s="3">
        <v>100</v>
      </c>
      <c r="F10" s="3">
        <v>100</v>
      </c>
      <c r="G10" s="3">
        <v>100</v>
      </c>
      <c r="H10" s="20">
        <f t="shared" si="0"/>
        <v>89</v>
      </c>
      <c r="I10" s="20">
        <v>96</v>
      </c>
      <c r="J10" s="3">
        <v>1</v>
      </c>
      <c r="K10" s="3"/>
      <c r="L10" s="27">
        <v>-1</v>
      </c>
      <c r="M10" s="3"/>
      <c r="N10" s="3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>
        <v>1</v>
      </c>
      <c r="AC10" s="4"/>
      <c r="AD10" s="4"/>
      <c r="AE10" s="4"/>
      <c r="AF10" s="4"/>
      <c r="AG10" s="4"/>
      <c r="AH10" s="4"/>
      <c r="AI10" s="20">
        <f t="shared" si="1"/>
        <v>2</v>
      </c>
      <c r="AJ10" s="23">
        <f t="shared" si="2"/>
        <v>94.5</v>
      </c>
      <c r="AK10" s="24">
        <f t="shared" si="3"/>
        <v>0</v>
      </c>
    </row>
    <row r="11" spans="1:37" s="9" customFormat="1" ht="12.75" customHeight="1">
      <c r="A11" s="17">
        <v>5</v>
      </c>
      <c r="B11" s="17">
        <v>19120259</v>
      </c>
      <c r="C11" s="18" t="s">
        <v>45</v>
      </c>
      <c r="D11" s="19">
        <v>60</v>
      </c>
      <c r="E11" s="17">
        <v>100</v>
      </c>
      <c r="F11" s="17">
        <v>100</v>
      </c>
      <c r="G11" s="17">
        <v>100</v>
      </c>
      <c r="H11" s="20">
        <f t="shared" si="0"/>
        <v>90</v>
      </c>
      <c r="I11" s="20">
        <v>92</v>
      </c>
      <c r="J11" s="21">
        <v>1</v>
      </c>
      <c r="K11" s="21">
        <v>1</v>
      </c>
      <c r="L11" s="28">
        <v>-1</v>
      </c>
      <c r="M11" s="21"/>
      <c r="N11" s="21"/>
      <c r="O11" s="22"/>
      <c r="P11" s="22"/>
      <c r="Q11" s="22"/>
      <c r="R11" s="22"/>
      <c r="S11" s="22"/>
      <c r="T11" s="22"/>
      <c r="U11" s="22"/>
      <c r="V11" s="22">
        <v>1</v>
      </c>
      <c r="W11" s="22"/>
      <c r="X11" s="22"/>
      <c r="Y11" s="22"/>
      <c r="Z11" s="22">
        <v>1</v>
      </c>
      <c r="AA11" s="22"/>
      <c r="AB11" s="22"/>
      <c r="AC11" s="22"/>
      <c r="AD11" s="22"/>
      <c r="AE11" s="22"/>
      <c r="AF11" s="22"/>
      <c r="AG11" s="22"/>
      <c r="AH11" s="22"/>
      <c r="AI11" s="20">
        <f t="shared" si="1"/>
        <v>3</v>
      </c>
      <c r="AJ11" s="29">
        <f t="shared" si="2"/>
        <v>94</v>
      </c>
      <c r="AK11" s="30">
        <f>+IF(AJ11&gt;=70,"Aprobado Segunda","Segunda Oportunidad")</f>
        <v>0</v>
      </c>
    </row>
    <row r="12" spans="1:37" s="9" customFormat="1" ht="12.75" customHeight="1">
      <c r="A12" s="25">
        <v>6</v>
      </c>
      <c r="B12" s="3">
        <v>20120004</v>
      </c>
      <c r="C12" s="26" t="s">
        <v>46</v>
      </c>
      <c r="D12" s="27">
        <v>64</v>
      </c>
      <c r="E12" s="3">
        <v>100</v>
      </c>
      <c r="F12" s="3">
        <v>100</v>
      </c>
      <c r="G12" s="3">
        <v>100</v>
      </c>
      <c r="H12" s="20">
        <f t="shared" si="0"/>
        <v>91</v>
      </c>
      <c r="I12" s="20">
        <v>94</v>
      </c>
      <c r="J12" s="3">
        <v>1</v>
      </c>
      <c r="K12" s="3"/>
      <c r="L12" s="27">
        <v>-1</v>
      </c>
      <c r="M12" s="3"/>
      <c r="N12" s="3"/>
      <c r="O12" s="4"/>
      <c r="P12" s="4"/>
      <c r="Q12" s="4">
        <v>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1</v>
      </c>
      <c r="AD12" s="4"/>
      <c r="AE12" s="4"/>
      <c r="AF12" s="4"/>
      <c r="AG12" s="4"/>
      <c r="AH12" s="4"/>
      <c r="AI12" s="20">
        <f t="shared" si="1"/>
        <v>2</v>
      </c>
      <c r="AJ12" s="23">
        <f t="shared" si="2"/>
        <v>94.5</v>
      </c>
      <c r="AK12" s="24">
        <f>+IF(AJ12&gt;=70,"Aprobado","Segunda Oportunidad")</f>
        <v>0</v>
      </c>
    </row>
    <row r="13" spans="1:37" s="9" customFormat="1" ht="12.75" customHeight="1">
      <c r="A13" s="17">
        <v>7</v>
      </c>
      <c r="B13" s="17">
        <v>20120007</v>
      </c>
      <c r="C13" s="18" t="s">
        <v>47</v>
      </c>
      <c r="D13" s="19">
        <v>68</v>
      </c>
      <c r="E13" s="17">
        <v>100</v>
      </c>
      <c r="F13" s="31">
        <v>100</v>
      </c>
      <c r="G13" s="17">
        <v>100</v>
      </c>
      <c r="H13" s="20">
        <f t="shared" si="0"/>
        <v>92</v>
      </c>
      <c r="I13" s="20">
        <v>97</v>
      </c>
      <c r="J13" s="21">
        <v>1</v>
      </c>
      <c r="K13" s="21">
        <v>1</v>
      </c>
      <c r="L13" s="21"/>
      <c r="M13" s="21"/>
      <c r="N13" s="21">
        <v>1</v>
      </c>
      <c r="O13" s="22"/>
      <c r="P13" s="22"/>
      <c r="Q13" s="22"/>
      <c r="R13" s="22"/>
      <c r="S13" s="22"/>
      <c r="T13" s="22">
        <v>1</v>
      </c>
      <c r="U13" s="22">
        <v>1</v>
      </c>
      <c r="V13" s="22"/>
      <c r="W13" s="22"/>
      <c r="X13" s="22"/>
      <c r="Y13" s="22">
        <v>1</v>
      </c>
      <c r="Z13" s="22"/>
      <c r="AA13" s="22">
        <v>1</v>
      </c>
      <c r="AB13" s="22"/>
      <c r="AC13" s="22"/>
      <c r="AD13" s="22"/>
      <c r="AE13" s="22"/>
      <c r="AF13" s="22"/>
      <c r="AG13" s="22"/>
      <c r="AH13" s="22"/>
      <c r="AI13" s="20">
        <f t="shared" si="1"/>
        <v>7</v>
      </c>
      <c r="AJ13" s="29">
        <f t="shared" si="2"/>
        <v>101.5</v>
      </c>
      <c r="AK13" s="30">
        <f aca="true" t="shared" si="4" ref="AK13:AK15">+IF(AJ13&gt;=70,"Aprobado Segunda","Segunda Oportunidad")</f>
        <v>0</v>
      </c>
    </row>
    <row r="14" spans="1:37" s="9" customFormat="1" ht="12.75" customHeight="1">
      <c r="A14" s="25">
        <v>8</v>
      </c>
      <c r="B14" s="3">
        <v>19120261</v>
      </c>
      <c r="C14" s="26" t="s">
        <v>48</v>
      </c>
      <c r="D14" s="27">
        <v>52</v>
      </c>
      <c r="E14" s="3">
        <v>100</v>
      </c>
      <c r="F14" s="3">
        <v>100</v>
      </c>
      <c r="G14" s="3">
        <v>100</v>
      </c>
      <c r="H14" s="20">
        <f t="shared" si="0"/>
        <v>88</v>
      </c>
      <c r="I14" s="20">
        <v>79</v>
      </c>
      <c r="J14" s="3">
        <v>1</v>
      </c>
      <c r="K14" s="3"/>
      <c r="L14" s="3"/>
      <c r="M14" s="3"/>
      <c r="N14" s="3"/>
      <c r="O14" s="4"/>
      <c r="P14" s="4"/>
      <c r="Q14" s="4"/>
      <c r="R14" s="4"/>
      <c r="S14" s="4"/>
      <c r="T14" s="4">
        <v>1</v>
      </c>
      <c r="U14" s="4"/>
      <c r="V14" s="4"/>
      <c r="W14" s="4"/>
      <c r="X14" s="4"/>
      <c r="Y14" s="4"/>
      <c r="Z14" s="4">
        <v>1</v>
      </c>
      <c r="AA14" s="4"/>
      <c r="AB14" s="4"/>
      <c r="AC14" s="4">
        <v>1</v>
      </c>
      <c r="AD14" s="4">
        <v>1</v>
      </c>
      <c r="AE14" s="4"/>
      <c r="AF14" s="4"/>
      <c r="AG14" s="4"/>
      <c r="AH14" s="4"/>
      <c r="AI14" s="20">
        <f t="shared" si="1"/>
        <v>5</v>
      </c>
      <c r="AJ14" s="29">
        <f t="shared" si="2"/>
        <v>88.5</v>
      </c>
      <c r="AK14" s="30">
        <f t="shared" si="4"/>
        <v>0</v>
      </c>
    </row>
    <row r="15" spans="1:37" s="9" customFormat="1" ht="12.75" customHeight="1">
      <c r="A15" s="17">
        <v>9</v>
      </c>
      <c r="B15" s="17">
        <v>19120262</v>
      </c>
      <c r="C15" s="18" t="s">
        <v>49</v>
      </c>
      <c r="D15" s="19">
        <v>64</v>
      </c>
      <c r="E15" s="17">
        <v>100</v>
      </c>
      <c r="F15" s="17">
        <v>100</v>
      </c>
      <c r="G15" s="17">
        <v>100</v>
      </c>
      <c r="H15" s="20">
        <f t="shared" si="0"/>
        <v>91</v>
      </c>
      <c r="I15" s="20">
        <v>78</v>
      </c>
      <c r="J15" s="21"/>
      <c r="K15" s="21"/>
      <c r="L15" s="21"/>
      <c r="M15" s="28">
        <v>-1</v>
      </c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>
        <v>1</v>
      </c>
      <c r="AE15" s="22"/>
      <c r="AF15" s="22"/>
      <c r="AG15" s="22"/>
      <c r="AH15" s="22"/>
      <c r="AI15" s="20">
        <f t="shared" si="1"/>
        <v>0</v>
      </c>
      <c r="AJ15" s="29">
        <f t="shared" si="2"/>
        <v>84.5</v>
      </c>
      <c r="AK15" s="30">
        <f t="shared" si="4"/>
        <v>0</v>
      </c>
    </row>
    <row r="16" spans="1:37" s="9" customFormat="1" ht="12.75" customHeight="1">
      <c r="A16" s="25">
        <v>10</v>
      </c>
      <c r="B16" s="3">
        <v>19120932</v>
      </c>
      <c r="C16" s="26" t="s">
        <v>50</v>
      </c>
      <c r="D16" s="27">
        <v>48</v>
      </c>
      <c r="E16" s="3">
        <v>100</v>
      </c>
      <c r="F16" s="3">
        <v>100</v>
      </c>
      <c r="G16" s="3">
        <v>100</v>
      </c>
      <c r="H16" s="20">
        <f t="shared" si="0"/>
        <v>87</v>
      </c>
      <c r="I16" s="20">
        <v>81</v>
      </c>
      <c r="J16" s="3">
        <v>1</v>
      </c>
      <c r="K16" s="3"/>
      <c r="L16" s="3"/>
      <c r="M16" s="3"/>
      <c r="N16" s="3">
        <v>1</v>
      </c>
      <c r="O16" s="4">
        <v>1</v>
      </c>
      <c r="P16" s="4"/>
      <c r="Q16" s="4"/>
      <c r="R16" s="4"/>
      <c r="S16" s="4"/>
      <c r="T16" s="4"/>
      <c r="U16" s="4"/>
      <c r="V16" s="4"/>
      <c r="W16" s="4"/>
      <c r="X16" s="4">
        <v>1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20">
        <f t="shared" si="1"/>
        <v>4</v>
      </c>
      <c r="AJ16" s="23">
        <f t="shared" si="2"/>
        <v>88</v>
      </c>
      <c r="AK16" s="24">
        <f aca="true" t="shared" si="5" ref="AK16:AK17">+IF(AJ16&gt;=70,"Aprobado","Segunda Oportunidad")</f>
        <v>0</v>
      </c>
    </row>
    <row r="17" spans="1:37" s="9" customFormat="1" ht="12.75" customHeight="1">
      <c r="A17" s="17">
        <v>11</v>
      </c>
      <c r="B17" s="17">
        <v>20120011</v>
      </c>
      <c r="C17" s="18" t="s">
        <v>51</v>
      </c>
      <c r="D17" s="19">
        <v>56</v>
      </c>
      <c r="E17" s="17">
        <v>100</v>
      </c>
      <c r="F17" s="17">
        <v>100</v>
      </c>
      <c r="G17" s="17">
        <v>100</v>
      </c>
      <c r="H17" s="20">
        <f t="shared" si="0"/>
        <v>89</v>
      </c>
      <c r="I17" s="20">
        <v>94</v>
      </c>
      <c r="J17" s="21">
        <v>1</v>
      </c>
      <c r="K17" s="21"/>
      <c r="L17" s="28">
        <v>-1</v>
      </c>
      <c r="M17" s="21"/>
      <c r="N17" s="21"/>
      <c r="O17" s="22"/>
      <c r="P17" s="22"/>
      <c r="Q17" s="22">
        <v>1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>
        <v>1</v>
      </c>
      <c r="AD17" s="22">
        <v>1</v>
      </c>
      <c r="AE17" s="22"/>
      <c r="AF17" s="22"/>
      <c r="AG17" s="22"/>
      <c r="AH17" s="22"/>
      <c r="AI17" s="20">
        <f t="shared" si="1"/>
        <v>3</v>
      </c>
      <c r="AJ17" s="23">
        <f t="shared" si="2"/>
        <v>94.5</v>
      </c>
      <c r="AK17" s="24">
        <f t="shared" si="5"/>
        <v>0</v>
      </c>
    </row>
    <row r="18" spans="1:37" s="9" customFormat="1" ht="12.75" customHeight="1">
      <c r="A18" s="25">
        <v>12</v>
      </c>
      <c r="B18" s="3">
        <v>18121551</v>
      </c>
      <c r="C18" s="26" t="s">
        <v>52</v>
      </c>
      <c r="D18" s="3">
        <v>76</v>
      </c>
      <c r="E18" s="3">
        <v>100</v>
      </c>
      <c r="F18" s="3">
        <v>100</v>
      </c>
      <c r="G18" s="3">
        <v>100</v>
      </c>
      <c r="H18" s="20">
        <f t="shared" si="0"/>
        <v>94</v>
      </c>
      <c r="I18" s="20">
        <v>79</v>
      </c>
      <c r="J18" s="3">
        <v>1</v>
      </c>
      <c r="K18" s="3">
        <v>1</v>
      </c>
      <c r="L18" s="3"/>
      <c r="M18" s="3"/>
      <c r="N18" s="3"/>
      <c r="O18" s="4"/>
      <c r="P18" s="4"/>
      <c r="Q18" s="4"/>
      <c r="R18" s="4"/>
      <c r="S18" s="4"/>
      <c r="T18" s="4">
        <v>1</v>
      </c>
      <c r="U18" s="4">
        <v>1</v>
      </c>
      <c r="V18" s="4"/>
      <c r="W18" s="4">
        <v>1</v>
      </c>
      <c r="X18" s="4"/>
      <c r="Y18" s="4"/>
      <c r="Z18" s="4">
        <v>1</v>
      </c>
      <c r="AA18" s="4"/>
      <c r="AB18" s="4"/>
      <c r="AC18" s="4">
        <v>1</v>
      </c>
      <c r="AD18" s="4">
        <v>1</v>
      </c>
      <c r="AE18" s="4"/>
      <c r="AF18" s="4"/>
      <c r="AG18" s="4"/>
      <c r="AH18" s="4"/>
      <c r="AI18" s="20">
        <f t="shared" si="1"/>
        <v>8</v>
      </c>
      <c r="AJ18" s="29">
        <f t="shared" si="2"/>
        <v>94.5</v>
      </c>
      <c r="AK18" s="30">
        <f>+IF(AJ18&gt;=70,"Aprobado Segunda","Segunda Oportunidad")</f>
        <v>0</v>
      </c>
    </row>
    <row r="19" spans="1:37" s="9" customFormat="1" ht="12.75" customHeight="1">
      <c r="A19" s="17">
        <v>13</v>
      </c>
      <c r="B19" s="17">
        <v>20120016</v>
      </c>
      <c r="C19" s="18" t="s">
        <v>53</v>
      </c>
      <c r="D19" s="19">
        <v>56</v>
      </c>
      <c r="E19" s="17">
        <v>100</v>
      </c>
      <c r="F19" s="17">
        <v>100</v>
      </c>
      <c r="G19" s="17">
        <v>100</v>
      </c>
      <c r="H19" s="20">
        <f t="shared" si="0"/>
        <v>89</v>
      </c>
      <c r="I19" s="20">
        <v>96</v>
      </c>
      <c r="J19" s="21">
        <v>1</v>
      </c>
      <c r="K19" s="21"/>
      <c r="L19" s="21"/>
      <c r="M19" s="21"/>
      <c r="N19" s="21"/>
      <c r="O19" s="22"/>
      <c r="P19" s="22"/>
      <c r="Q19" s="22"/>
      <c r="R19" s="22"/>
      <c r="S19" s="22">
        <v>1</v>
      </c>
      <c r="T19" s="22"/>
      <c r="U19" s="22"/>
      <c r="V19" s="22"/>
      <c r="W19" s="22"/>
      <c r="X19" s="22">
        <v>1</v>
      </c>
      <c r="Y19" s="22"/>
      <c r="Z19" s="22"/>
      <c r="AA19" s="22"/>
      <c r="AB19" s="22">
        <v>1</v>
      </c>
      <c r="AC19" s="22"/>
      <c r="AD19" s="22"/>
      <c r="AE19" s="22">
        <v>1</v>
      </c>
      <c r="AF19" s="22"/>
      <c r="AG19" s="22"/>
      <c r="AH19" s="22"/>
      <c r="AI19" s="20">
        <f t="shared" si="1"/>
        <v>5</v>
      </c>
      <c r="AJ19" s="23">
        <f t="shared" si="2"/>
        <v>97.5</v>
      </c>
      <c r="AK19" s="24">
        <f>+IF(AJ19&gt;=70,"Aprobado","Segunda Oportunidad")</f>
        <v>0</v>
      </c>
    </row>
    <row r="20" spans="1:37" s="9" customFormat="1" ht="12.75" customHeight="1">
      <c r="A20" s="25">
        <v>14</v>
      </c>
      <c r="B20" s="3">
        <v>18121555</v>
      </c>
      <c r="C20" s="26" t="s">
        <v>54</v>
      </c>
      <c r="D20" s="3">
        <v>92</v>
      </c>
      <c r="E20" s="3">
        <v>100</v>
      </c>
      <c r="F20" s="3">
        <v>100</v>
      </c>
      <c r="G20" s="3">
        <v>100</v>
      </c>
      <c r="H20" s="20">
        <f t="shared" si="0"/>
        <v>98</v>
      </c>
      <c r="I20" s="20">
        <v>78</v>
      </c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20">
        <f t="shared" si="1"/>
        <v>0</v>
      </c>
      <c r="AJ20" s="29">
        <f t="shared" si="2"/>
        <v>88</v>
      </c>
      <c r="AK20" s="30">
        <f aca="true" t="shared" si="6" ref="AK20:AK21">+IF(AJ20&gt;=70,"Aprobado Segunda","Segunda Oportunidad")</f>
        <v>0</v>
      </c>
    </row>
    <row r="21" spans="1:37" s="9" customFormat="1" ht="12.75" customHeight="1">
      <c r="A21" s="17">
        <v>15</v>
      </c>
      <c r="B21" s="17">
        <v>19120278</v>
      </c>
      <c r="C21" s="18" t="s">
        <v>55</v>
      </c>
      <c r="D21" s="19">
        <v>68</v>
      </c>
      <c r="E21" s="17">
        <v>100</v>
      </c>
      <c r="F21" s="17">
        <v>100</v>
      </c>
      <c r="G21" s="17">
        <v>100</v>
      </c>
      <c r="H21" s="20">
        <f t="shared" si="0"/>
        <v>92</v>
      </c>
      <c r="I21" s="20">
        <v>92</v>
      </c>
      <c r="J21" s="21">
        <v>1</v>
      </c>
      <c r="K21" s="21">
        <v>1</v>
      </c>
      <c r="L21" s="28">
        <v>-1</v>
      </c>
      <c r="M21" s="21"/>
      <c r="N21" s="21"/>
      <c r="O21" s="22"/>
      <c r="P21" s="22"/>
      <c r="Q21" s="22"/>
      <c r="R21" s="22"/>
      <c r="S21" s="22"/>
      <c r="T21" s="22"/>
      <c r="U21" s="22">
        <v>1</v>
      </c>
      <c r="V21" s="22">
        <v>1</v>
      </c>
      <c r="W21" s="22"/>
      <c r="X21" s="22"/>
      <c r="Y21" s="22"/>
      <c r="Z21" s="22">
        <v>1</v>
      </c>
      <c r="AA21" s="22"/>
      <c r="AB21" s="22"/>
      <c r="AC21" s="22"/>
      <c r="AD21" s="22"/>
      <c r="AE21" s="22"/>
      <c r="AF21" s="22"/>
      <c r="AG21" s="22"/>
      <c r="AH21" s="22"/>
      <c r="AI21" s="20">
        <f t="shared" si="1"/>
        <v>4</v>
      </c>
      <c r="AJ21" s="29">
        <f t="shared" si="2"/>
        <v>96</v>
      </c>
      <c r="AK21" s="30">
        <f t="shared" si="6"/>
        <v>0</v>
      </c>
    </row>
    <row r="22" spans="1:37" s="9" customFormat="1" ht="12.75" customHeight="1">
      <c r="A22" s="25">
        <v>16</v>
      </c>
      <c r="B22" s="3">
        <v>19120942</v>
      </c>
      <c r="C22" s="26" t="s">
        <v>56</v>
      </c>
      <c r="D22" s="27">
        <v>68</v>
      </c>
      <c r="E22" s="3">
        <v>100</v>
      </c>
      <c r="F22" s="3">
        <v>100</v>
      </c>
      <c r="G22" s="3">
        <v>83.33</v>
      </c>
      <c r="H22" s="20">
        <f t="shared" si="0"/>
        <v>87.8325</v>
      </c>
      <c r="I22" s="20">
        <v>76</v>
      </c>
      <c r="J22" s="3">
        <v>1</v>
      </c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20">
        <f t="shared" si="1"/>
        <v>1</v>
      </c>
      <c r="AJ22" s="23">
        <f t="shared" si="2"/>
        <v>82.91624999999999</v>
      </c>
      <c r="AK22" s="24">
        <f aca="true" t="shared" si="7" ref="AK22:AK23">+IF(AJ22&gt;=70,"Aprobado","Segunda Oportunidad")</f>
        <v>0</v>
      </c>
    </row>
    <row r="23" spans="1:37" s="9" customFormat="1" ht="12.75" customHeight="1">
      <c r="A23" s="17">
        <v>17</v>
      </c>
      <c r="B23" s="17">
        <v>19120945</v>
      </c>
      <c r="C23" s="18" t="s">
        <v>57</v>
      </c>
      <c r="D23" s="17">
        <v>80</v>
      </c>
      <c r="E23" s="17">
        <v>100</v>
      </c>
      <c r="F23" s="17">
        <v>100</v>
      </c>
      <c r="G23" s="17">
        <v>100</v>
      </c>
      <c r="H23" s="20">
        <f t="shared" si="0"/>
        <v>95</v>
      </c>
      <c r="I23" s="20">
        <v>81</v>
      </c>
      <c r="J23" s="21">
        <v>1</v>
      </c>
      <c r="K23" s="21"/>
      <c r="L23" s="21"/>
      <c r="M23" s="21"/>
      <c r="N23" s="21">
        <v>1</v>
      </c>
      <c r="O23" s="22">
        <v>1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0">
        <f t="shared" si="1"/>
        <v>3</v>
      </c>
      <c r="AJ23" s="23">
        <f t="shared" si="2"/>
        <v>91</v>
      </c>
      <c r="AK23" s="24">
        <f t="shared" si="7"/>
        <v>0</v>
      </c>
    </row>
    <row r="24" spans="1:37" s="9" customFormat="1" ht="12.75" customHeight="1">
      <c r="A24" s="25">
        <v>18</v>
      </c>
      <c r="B24" s="3">
        <v>19120946</v>
      </c>
      <c r="C24" s="26" t="s">
        <v>58</v>
      </c>
      <c r="D24" s="27">
        <v>56</v>
      </c>
      <c r="E24" s="3">
        <v>100</v>
      </c>
      <c r="F24" s="3">
        <v>100</v>
      </c>
      <c r="G24" s="3">
        <v>100</v>
      </c>
      <c r="H24" s="20">
        <f t="shared" si="0"/>
        <v>89</v>
      </c>
      <c r="I24" s="20">
        <v>97</v>
      </c>
      <c r="J24" s="3">
        <v>1</v>
      </c>
      <c r="K24" s="3"/>
      <c r="L24" s="3"/>
      <c r="M24" s="3"/>
      <c r="N24" s="3">
        <v>1</v>
      </c>
      <c r="O24" s="4"/>
      <c r="P24" s="4"/>
      <c r="Q24" s="4"/>
      <c r="R24" s="4"/>
      <c r="S24" s="4"/>
      <c r="T24" s="4">
        <v>1</v>
      </c>
      <c r="U24" s="4"/>
      <c r="V24" s="4"/>
      <c r="W24" s="4"/>
      <c r="X24" s="4"/>
      <c r="Y24" s="4">
        <v>1</v>
      </c>
      <c r="Z24" s="4"/>
      <c r="AA24" s="4">
        <v>1</v>
      </c>
      <c r="AB24" s="4"/>
      <c r="AC24" s="4"/>
      <c r="AD24" s="4"/>
      <c r="AE24" s="4"/>
      <c r="AF24" s="4"/>
      <c r="AG24" s="4"/>
      <c r="AH24" s="4"/>
      <c r="AI24" s="20">
        <f t="shared" si="1"/>
        <v>5</v>
      </c>
      <c r="AJ24" s="29">
        <f t="shared" si="2"/>
        <v>98</v>
      </c>
      <c r="AK24" s="30">
        <f>+IF(AJ24&gt;=70,"Aprobado Segunda","Segunda Oportunidad")</f>
        <v>0</v>
      </c>
    </row>
    <row r="25" spans="1:207" ht="12.75" customHeight="1">
      <c r="A25" s="17">
        <v>19</v>
      </c>
      <c r="B25" s="17">
        <v>18040334</v>
      </c>
      <c r="C25" s="18" t="s">
        <v>59</v>
      </c>
      <c r="D25" s="17">
        <v>80</v>
      </c>
      <c r="E25" s="17">
        <v>100</v>
      </c>
      <c r="F25" s="17">
        <v>100</v>
      </c>
      <c r="G25" s="17">
        <v>100</v>
      </c>
      <c r="H25" s="20">
        <f t="shared" si="0"/>
        <v>95</v>
      </c>
      <c r="I25" s="20">
        <v>94</v>
      </c>
      <c r="J25" s="21">
        <v>1</v>
      </c>
      <c r="K25" s="21"/>
      <c r="L25" s="21"/>
      <c r="M25" s="21"/>
      <c r="N25" s="21"/>
      <c r="O25" s="22"/>
      <c r="P25" s="22"/>
      <c r="Q25" s="22">
        <v>1</v>
      </c>
      <c r="R25" s="22"/>
      <c r="S25" s="22"/>
      <c r="T25" s="22"/>
      <c r="U25" s="22"/>
      <c r="V25" s="22"/>
      <c r="W25" s="22"/>
      <c r="X25" s="22">
        <v>1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0">
        <f t="shared" si="1"/>
        <v>3</v>
      </c>
      <c r="AJ25" s="23">
        <f t="shared" si="2"/>
        <v>97.5</v>
      </c>
      <c r="AK25" s="24">
        <f aca="true" t="shared" si="8" ref="AK25:AK27">+IF(AJ25&gt;=70,"Aprobado","Segunda Oportunidad")</f>
        <v>0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</row>
    <row r="26" spans="1:207" ht="12.75" customHeight="1">
      <c r="A26" s="25">
        <v>20</v>
      </c>
      <c r="B26" s="3">
        <v>20120028</v>
      </c>
      <c r="C26" s="26" t="s">
        <v>60</v>
      </c>
      <c r="D26" s="3">
        <v>72</v>
      </c>
      <c r="E26" s="3">
        <v>100</v>
      </c>
      <c r="F26" s="3">
        <v>100</v>
      </c>
      <c r="G26" s="3">
        <v>100</v>
      </c>
      <c r="H26" s="20">
        <f t="shared" si="0"/>
        <v>93</v>
      </c>
      <c r="I26" s="20">
        <v>94</v>
      </c>
      <c r="J26" s="3">
        <v>1</v>
      </c>
      <c r="K26" s="3"/>
      <c r="L26" s="3"/>
      <c r="M26" s="3"/>
      <c r="N26" s="3"/>
      <c r="Q26" s="4">
        <v>1</v>
      </c>
      <c r="X26" s="4">
        <v>1</v>
      </c>
      <c r="AI26" s="20">
        <f t="shared" si="1"/>
        <v>3</v>
      </c>
      <c r="AJ26" s="23">
        <f t="shared" si="2"/>
        <v>96.5</v>
      </c>
      <c r="AK26" s="24">
        <f t="shared" si="8"/>
        <v>0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</row>
    <row r="27" spans="1:207" ht="12.75" customHeight="1">
      <c r="A27" s="17">
        <v>21</v>
      </c>
      <c r="B27" s="17">
        <v>20120031</v>
      </c>
      <c r="C27" s="18" t="s">
        <v>61</v>
      </c>
      <c r="D27" s="19">
        <v>64</v>
      </c>
      <c r="E27" s="17">
        <v>100</v>
      </c>
      <c r="F27" s="17">
        <v>100</v>
      </c>
      <c r="G27" s="17">
        <v>100</v>
      </c>
      <c r="H27" s="20">
        <f t="shared" si="0"/>
        <v>91</v>
      </c>
      <c r="I27" s="20">
        <v>95</v>
      </c>
      <c r="J27" s="21">
        <v>1</v>
      </c>
      <c r="K27" s="21"/>
      <c r="L27" s="21"/>
      <c r="M27" s="21"/>
      <c r="N27" s="21"/>
      <c r="O27" s="22">
        <v>1</v>
      </c>
      <c r="P27" s="22">
        <v>1</v>
      </c>
      <c r="Q27" s="22"/>
      <c r="R27" s="22">
        <v>1</v>
      </c>
      <c r="S27" s="22"/>
      <c r="T27" s="22"/>
      <c r="U27" s="22"/>
      <c r="V27" s="22"/>
      <c r="W27" s="22"/>
      <c r="X27" s="22">
        <v>1</v>
      </c>
      <c r="Y27" s="22"/>
      <c r="Z27" s="22"/>
      <c r="AA27" s="22"/>
      <c r="AB27" s="22"/>
      <c r="AC27" s="22">
        <v>1</v>
      </c>
      <c r="AD27" s="22"/>
      <c r="AE27" s="22"/>
      <c r="AF27" s="22">
        <v>1</v>
      </c>
      <c r="AG27" s="22"/>
      <c r="AH27" s="22">
        <v>1</v>
      </c>
      <c r="AI27" s="20">
        <f t="shared" si="1"/>
        <v>8</v>
      </c>
      <c r="AJ27" s="23">
        <f t="shared" si="2"/>
        <v>101</v>
      </c>
      <c r="AK27" s="24">
        <f t="shared" si="8"/>
        <v>0</v>
      </c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</row>
    <row r="28" spans="1:207" ht="12.75" customHeight="1">
      <c r="A28" s="25">
        <v>22</v>
      </c>
      <c r="B28" s="3">
        <v>19120291</v>
      </c>
      <c r="C28" s="26" t="s">
        <v>62</v>
      </c>
      <c r="D28" s="3">
        <v>76</v>
      </c>
      <c r="E28" s="3">
        <v>100</v>
      </c>
      <c r="F28" s="3">
        <v>100</v>
      </c>
      <c r="G28" s="3">
        <v>100</v>
      </c>
      <c r="H28" s="20">
        <f t="shared" si="0"/>
        <v>94</v>
      </c>
      <c r="I28" s="20">
        <v>79</v>
      </c>
      <c r="J28" s="3">
        <v>1</v>
      </c>
      <c r="K28" s="3"/>
      <c r="L28" s="3"/>
      <c r="M28" s="3"/>
      <c r="N28" s="3"/>
      <c r="T28" s="4">
        <v>1</v>
      </c>
      <c r="Z28" s="4">
        <v>1</v>
      </c>
      <c r="AC28" s="4">
        <v>1</v>
      </c>
      <c r="AD28" s="4">
        <v>1</v>
      </c>
      <c r="AI28" s="20">
        <f t="shared" si="1"/>
        <v>5</v>
      </c>
      <c r="AJ28" s="29">
        <f t="shared" si="2"/>
        <v>91.5</v>
      </c>
      <c r="AK28" s="30">
        <f>+IF(AJ28&gt;=70,"Aprobado Segunda","Segunda Oportunidad")</f>
        <v>0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</row>
    <row r="29" spans="1:207" ht="12.75" customHeight="1">
      <c r="A29" s="17">
        <v>23</v>
      </c>
      <c r="B29" s="17">
        <v>20120035</v>
      </c>
      <c r="C29" s="18" t="s">
        <v>63</v>
      </c>
      <c r="D29" s="17">
        <v>84</v>
      </c>
      <c r="E29" s="17">
        <v>100</v>
      </c>
      <c r="F29" s="17">
        <v>100</v>
      </c>
      <c r="G29" s="17">
        <v>100</v>
      </c>
      <c r="H29" s="20">
        <f t="shared" si="0"/>
        <v>96</v>
      </c>
      <c r="I29" s="20">
        <v>95</v>
      </c>
      <c r="J29" s="21">
        <v>1</v>
      </c>
      <c r="K29" s="21"/>
      <c r="L29" s="21"/>
      <c r="M29" s="28">
        <v>-1</v>
      </c>
      <c r="N29" s="21"/>
      <c r="O29" s="22">
        <v>1</v>
      </c>
      <c r="P29" s="22">
        <v>1</v>
      </c>
      <c r="Q29" s="22"/>
      <c r="R29" s="22">
        <v>1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>
        <v>1</v>
      </c>
      <c r="AI29" s="20">
        <f t="shared" si="1"/>
        <v>4</v>
      </c>
      <c r="AJ29" s="23">
        <f t="shared" si="2"/>
        <v>99.5</v>
      </c>
      <c r="AK29" s="24">
        <f aca="true" t="shared" si="9" ref="AK29:AK34">+IF(AJ29&gt;=70,"Aprobado","Segunda Oportunidad")</f>
        <v>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</row>
    <row r="30" spans="1:207" ht="12.75" customHeight="1">
      <c r="A30" s="25">
        <v>24</v>
      </c>
      <c r="B30" s="3">
        <v>20120038</v>
      </c>
      <c r="C30" s="26" t="s">
        <v>64</v>
      </c>
      <c r="D30" s="3">
        <v>80</v>
      </c>
      <c r="E30" s="3">
        <v>100</v>
      </c>
      <c r="F30" s="3">
        <v>100</v>
      </c>
      <c r="G30" s="3">
        <v>100</v>
      </c>
      <c r="H30" s="20">
        <f t="shared" si="0"/>
        <v>95</v>
      </c>
      <c r="I30" s="20">
        <v>95</v>
      </c>
      <c r="J30" s="3">
        <v>1</v>
      </c>
      <c r="K30" s="3"/>
      <c r="L30" s="3"/>
      <c r="M30" s="3"/>
      <c r="N30" s="3"/>
      <c r="O30" s="4">
        <v>1</v>
      </c>
      <c r="P30" s="4">
        <v>1</v>
      </c>
      <c r="R30" s="4">
        <v>1</v>
      </c>
      <c r="W30" s="4">
        <v>1</v>
      </c>
      <c r="X30" s="4">
        <v>1</v>
      </c>
      <c r="AC30" s="4">
        <v>1</v>
      </c>
      <c r="AH30" s="4">
        <v>1</v>
      </c>
      <c r="AI30" s="20">
        <f t="shared" si="1"/>
        <v>8</v>
      </c>
      <c r="AJ30" s="23">
        <f t="shared" si="2"/>
        <v>103</v>
      </c>
      <c r="AK30" s="24">
        <f t="shared" si="9"/>
        <v>0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</row>
    <row r="31" spans="1:207" ht="12.75" customHeight="1">
      <c r="A31" s="17">
        <v>25</v>
      </c>
      <c r="B31" s="17">
        <v>19120958</v>
      </c>
      <c r="C31" s="18" t="s">
        <v>65</v>
      </c>
      <c r="D31" s="19">
        <v>44</v>
      </c>
      <c r="E31" s="17">
        <v>100</v>
      </c>
      <c r="F31" s="17">
        <v>100</v>
      </c>
      <c r="G31" s="17">
        <v>83.33</v>
      </c>
      <c r="H31" s="20">
        <f t="shared" si="0"/>
        <v>81.8325</v>
      </c>
      <c r="I31" s="20">
        <v>76</v>
      </c>
      <c r="J31" s="21">
        <v>1</v>
      </c>
      <c r="K31" s="21"/>
      <c r="L31" s="21"/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0">
        <f t="shared" si="1"/>
        <v>1</v>
      </c>
      <c r="AJ31" s="23">
        <f t="shared" si="2"/>
        <v>79.91624999999999</v>
      </c>
      <c r="AK31" s="24">
        <f t="shared" si="9"/>
        <v>0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</row>
    <row r="32" spans="1:207" ht="12.75" customHeight="1">
      <c r="A32" s="25">
        <v>26</v>
      </c>
      <c r="B32" s="3">
        <v>19120960</v>
      </c>
      <c r="C32" s="26" t="s">
        <v>66</v>
      </c>
      <c r="D32" s="27">
        <v>60</v>
      </c>
      <c r="E32" s="3">
        <v>100</v>
      </c>
      <c r="F32" s="3">
        <v>100</v>
      </c>
      <c r="G32" s="3">
        <v>83.33</v>
      </c>
      <c r="H32" s="20">
        <f t="shared" si="0"/>
        <v>85.8325</v>
      </c>
      <c r="I32" s="20">
        <v>76</v>
      </c>
      <c r="J32" s="3">
        <v>1</v>
      </c>
      <c r="K32" s="3"/>
      <c r="L32" s="3"/>
      <c r="M32" s="3"/>
      <c r="N32" s="3"/>
      <c r="AI32" s="20">
        <f t="shared" si="1"/>
        <v>1</v>
      </c>
      <c r="AJ32" s="23">
        <f t="shared" si="2"/>
        <v>81.91624999999999</v>
      </c>
      <c r="AK32" s="24">
        <f t="shared" si="9"/>
        <v>0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</row>
    <row r="33" spans="1:207" ht="12.75" customHeight="1">
      <c r="A33" s="17">
        <v>27</v>
      </c>
      <c r="B33" s="17">
        <v>19120966</v>
      </c>
      <c r="C33" s="18" t="s">
        <v>67</v>
      </c>
      <c r="D33" s="19">
        <v>60</v>
      </c>
      <c r="E33" s="17">
        <v>100</v>
      </c>
      <c r="F33" s="17">
        <v>100</v>
      </c>
      <c r="G33" s="17">
        <v>100</v>
      </c>
      <c r="H33" s="20">
        <f t="shared" si="0"/>
        <v>90</v>
      </c>
      <c r="I33" s="20">
        <v>75</v>
      </c>
      <c r="J33" s="21">
        <v>1</v>
      </c>
      <c r="K33" s="21"/>
      <c r="L33" s="21"/>
      <c r="M33" s="21"/>
      <c r="N33" s="21"/>
      <c r="O33" s="22"/>
      <c r="P33" s="22"/>
      <c r="Q33" s="22">
        <v>1</v>
      </c>
      <c r="R33" s="22"/>
      <c r="S33" s="22"/>
      <c r="T33" s="22"/>
      <c r="U33" s="22"/>
      <c r="V33" s="22"/>
      <c r="W33" s="22"/>
      <c r="X33" s="22">
        <v>1</v>
      </c>
      <c r="Y33" s="22"/>
      <c r="Z33" s="22"/>
      <c r="AA33" s="22"/>
      <c r="AB33" s="22"/>
      <c r="AC33" s="22"/>
      <c r="AD33" s="22">
        <v>1</v>
      </c>
      <c r="AE33" s="22"/>
      <c r="AF33" s="22">
        <v>1</v>
      </c>
      <c r="AG33" s="22">
        <v>1</v>
      </c>
      <c r="AH33" s="22"/>
      <c r="AI33" s="20">
        <f t="shared" si="1"/>
        <v>6</v>
      </c>
      <c r="AJ33" s="23">
        <f t="shared" si="2"/>
        <v>88.5</v>
      </c>
      <c r="AK33" s="24">
        <f t="shared" si="9"/>
        <v>0</v>
      </c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</row>
    <row r="34" spans="1:207" ht="12.75" customHeight="1">
      <c r="A34" s="25">
        <v>28</v>
      </c>
      <c r="B34" s="3">
        <v>19120969</v>
      </c>
      <c r="C34" s="26" t="s">
        <v>68</v>
      </c>
      <c r="D34" s="27">
        <v>68</v>
      </c>
      <c r="E34" s="3">
        <v>100</v>
      </c>
      <c r="F34" s="3">
        <v>100</v>
      </c>
      <c r="G34" s="3">
        <v>100</v>
      </c>
      <c r="H34" s="20">
        <f t="shared" si="0"/>
        <v>92</v>
      </c>
      <c r="I34" s="20">
        <v>75</v>
      </c>
      <c r="J34" s="3">
        <v>1</v>
      </c>
      <c r="K34" s="3"/>
      <c r="L34" s="3"/>
      <c r="M34" s="3"/>
      <c r="N34" s="3"/>
      <c r="Q34" s="4">
        <v>1</v>
      </c>
      <c r="X34" s="4">
        <v>1</v>
      </c>
      <c r="AG34" s="4">
        <v>1</v>
      </c>
      <c r="AI34" s="20">
        <f t="shared" si="1"/>
        <v>4</v>
      </c>
      <c r="AJ34" s="23">
        <f t="shared" si="2"/>
        <v>87.5</v>
      </c>
      <c r="AK34" s="24">
        <f t="shared" si="9"/>
        <v>0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</row>
    <row r="35" spans="1:207" ht="12.75" customHeight="1">
      <c r="A35" s="17">
        <v>29</v>
      </c>
      <c r="B35" s="17">
        <v>19120311</v>
      </c>
      <c r="C35" s="18" t="s">
        <v>69</v>
      </c>
      <c r="D35" s="19">
        <v>68</v>
      </c>
      <c r="E35" s="17">
        <v>100</v>
      </c>
      <c r="F35" s="17">
        <v>100</v>
      </c>
      <c r="G35" s="17">
        <v>100</v>
      </c>
      <c r="H35" s="20">
        <f t="shared" si="0"/>
        <v>92</v>
      </c>
      <c r="I35" s="20">
        <v>92</v>
      </c>
      <c r="J35" s="21">
        <v>1</v>
      </c>
      <c r="K35" s="21">
        <v>1</v>
      </c>
      <c r="L35" s="28">
        <v>-1</v>
      </c>
      <c r="M35" s="21"/>
      <c r="N35" s="21"/>
      <c r="O35" s="22"/>
      <c r="P35" s="22"/>
      <c r="Q35" s="22"/>
      <c r="R35" s="22"/>
      <c r="S35" s="22"/>
      <c r="T35" s="22"/>
      <c r="U35" s="22">
        <v>1</v>
      </c>
      <c r="V35" s="22">
        <v>1</v>
      </c>
      <c r="W35" s="22"/>
      <c r="X35" s="22"/>
      <c r="Y35" s="22"/>
      <c r="Z35" s="22">
        <v>1</v>
      </c>
      <c r="AA35" s="22"/>
      <c r="AB35" s="22"/>
      <c r="AC35" s="22"/>
      <c r="AD35" s="22"/>
      <c r="AE35" s="22"/>
      <c r="AF35" s="22"/>
      <c r="AG35" s="22"/>
      <c r="AH35" s="22"/>
      <c r="AI35" s="20">
        <f t="shared" si="1"/>
        <v>4</v>
      </c>
      <c r="AJ35" s="29">
        <f t="shared" si="2"/>
        <v>96</v>
      </c>
      <c r="AK35" s="30">
        <f>+IF(AJ35&gt;=70,"Aprobado Segunda","Segunda Oportunidad")</f>
        <v>0</v>
      </c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</row>
    <row r="36" spans="1:207" ht="12.75" customHeight="1">
      <c r="A36" s="25">
        <v>30</v>
      </c>
      <c r="B36" s="3">
        <v>20120058</v>
      </c>
      <c r="C36" s="26" t="s">
        <v>70</v>
      </c>
      <c r="D36" s="3">
        <v>72</v>
      </c>
      <c r="E36" s="3">
        <v>100</v>
      </c>
      <c r="F36" s="3">
        <v>100</v>
      </c>
      <c r="G36" s="3">
        <v>100</v>
      </c>
      <c r="H36" s="20">
        <f t="shared" si="0"/>
        <v>93</v>
      </c>
      <c r="I36" s="20">
        <v>96</v>
      </c>
      <c r="J36" s="3">
        <v>1</v>
      </c>
      <c r="K36" s="3"/>
      <c r="L36" s="27">
        <v>-1</v>
      </c>
      <c r="M36" s="3"/>
      <c r="N36" s="3"/>
      <c r="S36" s="4">
        <v>1</v>
      </c>
      <c r="AB36" s="4">
        <v>1</v>
      </c>
      <c r="AF36" s="4">
        <v>1</v>
      </c>
      <c r="AI36" s="20">
        <f t="shared" si="1"/>
        <v>3</v>
      </c>
      <c r="AJ36" s="23">
        <f t="shared" si="2"/>
        <v>97.5</v>
      </c>
      <c r="AK36" s="24">
        <f aca="true" t="shared" si="10" ref="AK36:AK37">+IF(AJ36&gt;=70,"Aprobado","Segunda Oportunidad")</f>
        <v>0</v>
      </c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</row>
    <row r="37" spans="1:207" ht="12.75" customHeight="1">
      <c r="A37" s="17">
        <v>31</v>
      </c>
      <c r="B37" s="17">
        <v>20120060</v>
      </c>
      <c r="C37" s="18" t="s">
        <v>71</v>
      </c>
      <c r="D37" s="19">
        <v>64</v>
      </c>
      <c r="E37" s="17">
        <v>100</v>
      </c>
      <c r="F37" s="17">
        <v>100</v>
      </c>
      <c r="G37" s="17">
        <v>100</v>
      </c>
      <c r="H37" s="20">
        <f t="shared" si="0"/>
        <v>91</v>
      </c>
      <c r="I37" s="20">
        <v>95</v>
      </c>
      <c r="J37" s="21">
        <v>1</v>
      </c>
      <c r="K37" s="21"/>
      <c r="L37" s="32"/>
      <c r="M37" s="21"/>
      <c r="N37" s="21"/>
      <c r="O37" s="22">
        <v>1</v>
      </c>
      <c r="P37" s="22">
        <v>1</v>
      </c>
      <c r="Q37" s="22"/>
      <c r="R37" s="22">
        <v>1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>
        <v>1</v>
      </c>
      <c r="AI37" s="20">
        <f t="shared" si="1"/>
        <v>5</v>
      </c>
      <c r="AJ37" s="23">
        <f t="shared" si="2"/>
        <v>98</v>
      </c>
      <c r="AK37" s="24">
        <f t="shared" si="10"/>
        <v>0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</row>
    <row r="38" spans="1:207" ht="12.75" customHeight="1">
      <c r="A38" s="25">
        <v>32</v>
      </c>
      <c r="B38" s="3">
        <v>20120061</v>
      </c>
      <c r="C38" s="26" t="s">
        <v>72</v>
      </c>
      <c r="D38" s="27">
        <v>64</v>
      </c>
      <c r="E38" s="3">
        <v>100</v>
      </c>
      <c r="F38" s="3">
        <v>100</v>
      </c>
      <c r="G38" s="3">
        <v>100</v>
      </c>
      <c r="H38" s="20">
        <f t="shared" si="0"/>
        <v>91</v>
      </c>
      <c r="I38" s="20">
        <v>79</v>
      </c>
      <c r="J38" s="3">
        <v>1</v>
      </c>
      <c r="K38" s="3"/>
      <c r="L38" s="3"/>
      <c r="M38" s="3"/>
      <c r="N38" s="3"/>
      <c r="T38" s="4">
        <v>1</v>
      </c>
      <c r="Z38" s="4">
        <v>1</v>
      </c>
      <c r="AC38" s="4">
        <v>1</v>
      </c>
      <c r="AI38" s="20">
        <f t="shared" si="1"/>
        <v>4</v>
      </c>
      <c r="AJ38" s="29">
        <f t="shared" si="2"/>
        <v>89</v>
      </c>
      <c r="AK38" s="30">
        <f>+IF(AJ38&gt;=70,"Aprobado Segunda","Segunda Oportunidad")</f>
        <v>0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</row>
    <row r="39" spans="1:207" ht="12.75" customHeight="1">
      <c r="A39" s="17">
        <v>33</v>
      </c>
      <c r="B39" s="17">
        <v>18040407</v>
      </c>
      <c r="C39" s="18" t="s">
        <v>73</v>
      </c>
      <c r="D39" s="17">
        <v>76</v>
      </c>
      <c r="E39" s="17">
        <v>100</v>
      </c>
      <c r="F39" s="17">
        <v>100</v>
      </c>
      <c r="G39" s="17">
        <v>100</v>
      </c>
      <c r="H39" s="20">
        <f t="shared" si="0"/>
        <v>94</v>
      </c>
      <c r="I39" s="20">
        <v>94</v>
      </c>
      <c r="J39" s="21">
        <v>1</v>
      </c>
      <c r="K39" s="21">
        <v>1</v>
      </c>
      <c r="L39" s="28">
        <v>-1</v>
      </c>
      <c r="M39" s="21"/>
      <c r="N39" s="21"/>
      <c r="O39" s="22"/>
      <c r="P39" s="22"/>
      <c r="Q39" s="22">
        <v>1</v>
      </c>
      <c r="R39" s="22"/>
      <c r="S39" s="22"/>
      <c r="T39" s="22"/>
      <c r="U39" s="22">
        <v>1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0">
        <f t="shared" si="1"/>
        <v>3</v>
      </c>
      <c r="AJ39" s="23">
        <f t="shared" si="2"/>
        <v>97</v>
      </c>
      <c r="AK39" s="24">
        <f aca="true" t="shared" si="11" ref="AK39:AK42">+IF(AJ39&gt;=70,"Aprobado","Segunda Oportunidad")</f>
        <v>0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</row>
    <row r="40" spans="1:207" ht="12.75" customHeight="1">
      <c r="A40" s="25">
        <v>34</v>
      </c>
      <c r="B40" s="3">
        <v>19120982</v>
      </c>
      <c r="C40" s="26" t="s">
        <v>74</v>
      </c>
      <c r="D40" s="3">
        <v>88</v>
      </c>
      <c r="E40" s="3">
        <v>100</v>
      </c>
      <c r="F40" s="3">
        <v>100</v>
      </c>
      <c r="G40" s="3">
        <v>100</v>
      </c>
      <c r="H40" s="20">
        <f t="shared" si="0"/>
        <v>97</v>
      </c>
      <c r="I40" s="20">
        <v>75</v>
      </c>
      <c r="J40" s="3">
        <v>1</v>
      </c>
      <c r="K40" s="3"/>
      <c r="L40" s="3"/>
      <c r="M40" s="3"/>
      <c r="N40" s="3"/>
      <c r="Q40" s="4">
        <v>1</v>
      </c>
      <c r="X40" s="4">
        <v>1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I40" s="20">
        <f t="shared" si="1"/>
        <v>8</v>
      </c>
      <c r="AJ40" s="23">
        <f t="shared" si="2"/>
        <v>94</v>
      </c>
      <c r="AK40" s="24">
        <f t="shared" si="11"/>
        <v>0</v>
      </c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</row>
    <row r="41" spans="1:207" ht="12.75" customHeight="1">
      <c r="A41" s="17">
        <v>35</v>
      </c>
      <c r="B41" s="17">
        <v>20120065</v>
      </c>
      <c r="C41" s="18" t="s">
        <v>75</v>
      </c>
      <c r="D41" s="19">
        <v>68</v>
      </c>
      <c r="E41" s="17">
        <v>100</v>
      </c>
      <c r="F41" s="17">
        <v>100</v>
      </c>
      <c r="G41" s="17">
        <v>100</v>
      </c>
      <c r="H41" s="20">
        <f t="shared" si="0"/>
        <v>92</v>
      </c>
      <c r="I41" s="20">
        <v>96</v>
      </c>
      <c r="J41" s="21">
        <v>1</v>
      </c>
      <c r="K41" s="21"/>
      <c r="L41" s="21"/>
      <c r="M41" s="21"/>
      <c r="N41" s="21"/>
      <c r="O41" s="22"/>
      <c r="P41" s="22"/>
      <c r="Q41" s="22"/>
      <c r="R41" s="22"/>
      <c r="S41" s="22">
        <v>1</v>
      </c>
      <c r="T41" s="22"/>
      <c r="U41" s="22"/>
      <c r="V41" s="22"/>
      <c r="W41" s="22">
        <v>1</v>
      </c>
      <c r="X41" s="22"/>
      <c r="Y41" s="22"/>
      <c r="Z41" s="22"/>
      <c r="AA41" s="22"/>
      <c r="AB41" s="22">
        <v>1</v>
      </c>
      <c r="AC41" s="22">
        <v>1</v>
      </c>
      <c r="AD41" s="22">
        <v>1</v>
      </c>
      <c r="AE41" s="22">
        <v>1</v>
      </c>
      <c r="AF41" s="22">
        <v>1</v>
      </c>
      <c r="AG41" s="22"/>
      <c r="AH41" s="22"/>
      <c r="AI41" s="20">
        <f t="shared" si="1"/>
        <v>8</v>
      </c>
      <c r="AJ41" s="23">
        <f t="shared" si="2"/>
        <v>102</v>
      </c>
      <c r="AK41" s="24">
        <f t="shared" si="11"/>
        <v>0</v>
      </c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</row>
    <row r="42" spans="1:207" ht="12.75" customHeight="1">
      <c r="A42" s="25">
        <v>36</v>
      </c>
      <c r="B42" s="3">
        <v>20120071</v>
      </c>
      <c r="C42" s="26" t="s">
        <v>76</v>
      </c>
      <c r="D42" s="27">
        <v>52</v>
      </c>
      <c r="E42" s="3">
        <v>100</v>
      </c>
      <c r="F42" s="3">
        <v>100</v>
      </c>
      <c r="G42" s="3">
        <v>100</v>
      </c>
      <c r="H42" s="20">
        <f t="shared" si="0"/>
        <v>88</v>
      </c>
      <c r="I42" s="20">
        <v>81</v>
      </c>
      <c r="J42" s="3">
        <v>1</v>
      </c>
      <c r="K42" s="3"/>
      <c r="L42" s="3"/>
      <c r="M42" s="3"/>
      <c r="N42" s="3">
        <v>1</v>
      </c>
      <c r="O42" s="4">
        <v>1</v>
      </c>
      <c r="AD42" s="4">
        <v>1</v>
      </c>
      <c r="AG42" s="4">
        <v>1</v>
      </c>
      <c r="AI42" s="20">
        <f t="shared" si="1"/>
        <v>5</v>
      </c>
      <c r="AJ42" s="23">
        <f t="shared" si="2"/>
        <v>89.5</v>
      </c>
      <c r="AK42" s="24">
        <f t="shared" si="11"/>
        <v>0</v>
      </c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</row>
    <row r="43" spans="1:37" s="9" customFormat="1" ht="14.25" customHeight="1">
      <c r="A43" s="33"/>
      <c r="B43" s="34"/>
      <c r="C43" s="12" t="s">
        <v>77</v>
      </c>
      <c r="D43" s="35">
        <f>AVERAGE(D7:D42)</f>
        <v>66.66666666666667</v>
      </c>
      <c r="E43" s="36">
        <f>AVERAGE(E7:E42)</f>
        <v>100</v>
      </c>
      <c r="F43" s="36">
        <f>AVERAGE(F7:F42)</f>
        <v>100</v>
      </c>
      <c r="G43" s="36">
        <f>AVERAGE(G7:G42)</f>
        <v>97.68472222222222</v>
      </c>
      <c r="H43" s="36">
        <f>AVERAGE(H7:H42)</f>
        <v>91.08784722222222</v>
      </c>
      <c r="I43" s="36">
        <f>AVERAGE(I7:I42)</f>
        <v>86.08333333333333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>
        <f>AVERAGE(AI7:AI42)</f>
        <v>3.9444444444444446</v>
      </c>
      <c r="AJ43" s="36">
        <f>AVERAGE(AJ7:AJ42)</f>
        <v>92.53003472222223</v>
      </c>
      <c r="AK43" s="37"/>
    </row>
    <row r="44" spans="2:37" s="9" customFormat="1" ht="14.25" customHeight="1">
      <c r="B44" s="4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"/>
      <c r="AK44" s="38"/>
    </row>
    <row r="45" spans="2:37" s="9" customFormat="1" ht="12.75" customHeight="1">
      <c r="B45" s="39" t="s">
        <v>78</v>
      </c>
      <c r="D45" s="3"/>
      <c r="E45" s="3"/>
      <c r="F45" s="3"/>
      <c r="G45" s="3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"/>
      <c r="AK45" s="4"/>
    </row>
    <row r="46" spans="2:37" s="9" customFormat="1" ht="12.75" customHeight="1">
      <c r="B46" s="4" t="s">
        <v>7</v>
      </c>
      <c r="C46" s="9" t="s">
        <v>79</v>
      </c>
      <c r="D46" s="3"/>
      <c r="E46" s="3"/>
      <c r="F46" s="3"/>
      <c r="G46" s="3"/>
      <c r="H46" s="3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"/>
      <c r="AK46" s="4"/>
    </row>
    <row r="47" spans="2:37" s="9" customFormat="1" ht="12.75" customHeight="1">
      <c r="B47" s="4" t="s">
        <v>8</v>
      </c>
      <c r="C47" s="9" t="s">
        <v>80</v>
      </c>
      <c r="D47" s="3"/>
      <c r="E47" s="3"/>
      <c r="F47" s="3"/>
      <c r="G47" s="3"/>
      <c r="H47" s="3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"/>
      <c r="AK47" s="4"/>
    </row>
    <row r="48" spans="2:37" s="9" customFormat="1" ht="12.75" customHeight="1">
      <c r="B48" s="4" t="s">
        <v>9</v>
      </c>
      <c r="C48" s="9" t="s">
        <v>81</v>
      </c>
      <c r="D48" s="3"/>
      <c r="E48" s="3"/>
      <c r="F48" s="3"/>
      <c r="G48" s="3"/>
      <c r="H48" s="3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"/>
      <c r="AK48" s="4"/>
    </row>
    <row r="49" spans="2:37" s="9" customFormat="1" ht="12.75" customHeight="1">
      <c r="B49" s="4" t="s">
        <v>10</v>
      </c>
      <c r="C49" s="9" t="s">
        <v>82</v>
      </c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/>
      <c r="AK49" s="4"/>
    </row>
    <row r="50" spans="2:37" s="9" customFormat="1" ht="12.75" customHeight="1">
      <c r="B50" s="4" t="s">
        <v>83</v>
      </c>
      <c r="C50" s="9" t="s">
        <v>84</v>
      </c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4"/>
    </row>
    <row r="51" spans="2:37" s="9" customFormat="1" ht="12.75" customHeight="1">
      <c r="B51" s="40" t="s">
        <v>11</v>
      </c>
      <c r="C51" s="9" t="s">
        <v>85</v>
      </c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/>
      <c r="AK51" s="4"/>
    </row>
    <row r="52" spans="2:37" s="9" customFormat="1" ht="12.75" customHeight="1">
      <c r="B52" s="4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/>
      <c r="AK52" s="4"/>
    </row>
    <row r="53" spans="2:37" s="9" customFormat="1" ht="12.75" customHeight="1">
      <c r="B53" s="39" t="s">
        <v>86</v>
      </c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/>
      <c r="AK53" s="4"/>
    </row>
    <row r="54" spans="2:37" s="9" customFormat="1" ht="12.75" customHeight="1">
      <c r="B54" s="40" t="s">
        <v>12</v>
      </c>
      <c r="C54" s="9" t="s">
        <v>87</v>
      </c>
      <c r="D54" s="3"/>
      <c r="E54" s="3"/>
      <c r="F54" s="3"/>
      <c r="G54" s="3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"/>
      <c r="AK54" s="4"/>
    </row>
    <row r="55" spans="2:37" s="9" customFormat="1" ht="12.75" customHeight="1">
      <c r="B55" s="4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"/>
      <c r="AK55" s="4"/>
    </row>
    <row r="56" spans="2:37" s="9" customFormat="1" ht="12.75" customHeight="1">
      <c r="B56" s="39" t="s">
        <v>88</v>
      </c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"/>
      <c r="AK56" s="4"/>
    </row>
    <row r="57" spans="1:37" s="9" customFormat="1" ht="12.75" customHeight="1">
      <c r="A57" s="41"/>
      <c r="B57" s="4" t="s">
        <v>13</v>
      </c>
      <c r="C57" s="9" t="s">
        <v>89</v>
      </c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"/>
      <c r="AK57" s="4"/>
    </row>
    <row r="58" spans="1:207" ht="12.75" customHeight="1">
      <c r="A58"/>
      <c r="B58" s="4" t="s">
        <v>14</v>
      </c>
      <c r="C58" s="9" t="s">
        <v>90</v>
      </c>
      <c r="D58" s="42"/>
      <c r="E58" s="42"/>
      <c r="F58" s="42"/>
      <c r="G58" s="4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 s="42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</row>
    <row r="59" spans="1:207" ht="12.75" customHeight="1">
      <c r="A59"/>
      <c r="B59" s="4" t="s">
        <v>15</v>
      </c>
      <c r="C59" s="9" t="s">
        <v>91</v>
      </c>
      <c r="D59" s="42"/>
      <c r="E59" s="42"/>
      <c r="F59" s="42"/>
      <c r="G59" s="4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 s="42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</row>
    <row r="60" spans="1:207" ht="12.75" customHeight="1">
      <c r="A60"/>
      <c r="B60" s="4" t="s">
        <v>16</v>
      </c>
      <c r="C60" s="9" t="s">
        <v>92</v>
      </c>
      <c r="D60" s="42"/>
      <c r="E60" s="42"/>
      <c r="F60" s="42"/>
      <c r="G60" s="4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 s="42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</row>
    <row r="61" spans="1:207" ht="12.75" customHeight="1">
      <c r="A61"/>
      <c r="B61" s="4" t="s">
        <v>17</v>
      </c>
      <c r="C61" s="9" t="s">
        <v>93</v>
      </c>
      <c r="D61" s="42"/>
      <c r="E61" s="42"/>
      <c r="F61" s="42"/>
      <c r="G61" s="4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 s="42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</row>
    <row r="62" spans="1:207" ht="12.75" customHeight="1">
      <c r="A62"/>
      <c r="B62" s="4" t="s">
        <v>18</v>
      </c>
      <c r="C62" s="9" t="s">
        <v>94</v>
      </c>
      <c r="D62" s="42"/>
      <c r="E62" s="42"/>
      <c r="F62" s="42"/>
      <c r="G62" s="4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 s="4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</row>
    <row r="63" spans="1:207" ht="12.75" customHeight="1">
      <c r="A63"/>
      <c r="B63" s="4" t="s">
        <v>19</v>
      </c>
      <c r="C63" s="9" t="s">
        <v>95</v>
      </c>
      <c r="D63" s="42"/>
      <c r="E63" s="42"/>
      <c r="F63" s="42"/>
      <c r="G63" s="42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 s="42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</row>
    <row r="64" spans="1:207" ht="12.75" customHeight="1">
      <c r="A64"/>
      <c r="B64" s="4" t="s">
        <v>20</v>
      </c>
      <c r="C64" s="9" t="s">
        <v>96</v>
      </c>
      <c r="D64" s="42"/>
      <c r="E64" s="42"/>
      <c r="F64" s="42"/>
      <c r="G64" s="42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 s="42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</row>
    <row r="65" spans="1:207" ht="12.75" customHeight="1">
      <c r="A65"/>
      <c r="B65" s="4" t="s">
        <v>21</v>
      </c>
      <c r="C65" s="9" t="s">
        <v>97</v>
      </c>
      <c r="D65" s="42"/>
      <c r="E65" s="42"/>
      <c r="F65" s="42"/>
      <c r="G65" s="42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 s="42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</row>
    <row r="66" spans="1:207" ht="12.75" customHeight="1">
      <c r="A66"/>
      <c r="B66" s="4" t="s">
        <v>22</v>
      </c>
      <c r="C66" s="9" t="s">
        <v>98</v>
      </c>
      <c r="D66" s="42"/>
      <c r="E66" s="42"/>
      <c r="F66" s="42"/>
      <c r="G66" s="42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 s="42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</row>
    <row r="67" spans="1:207" ht="12.75" customHeight="1">
      <c r="A67"/>
      <c r="B67" s="4" t="s">
        <v>23</v>
      </c>
      <c r="C67" s="9" t="s">
        <v>99</v>
      </c>
      <c r="D67" s="42"/>
      <c r="E67" s="42"/>
      <c r="F67" s="42"/>
      <c r="G67" s="42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 s="42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</row>
    <row r="68" spans="1:207" ht="12.75" customHeight="1">
      <c r="A68"/>
      <c r="B68" s="4" t="s">
        <v>24</v>
      </c>
      <c r="C68" s="9" t="s">
        <v>100</v>
      </c>
      <c r="D68" s="42"/>
      <c r="E68" s="42"/>
      <c r="F68" s="42"/>
      <c r="G68" s="42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 s="42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</row>
    <row r="69" spans="1:207" ht="12.75" customHeight="1">
      <c r="A69"/>
      <c r="B69" s="4" t="s">
        <v>25</v>
      </c>
      <c r="C69" s="9" t="s">
        <v>101</v>
      </c>
      <c r="D69" s="42"/>
      <c r="E69" s="42"/>
      <c r="F69" s="42"/>
      <c r="G69" s="42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 s="42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</row>
    <row r="70" spans="1:207" ht="12.75" customHeight="1">
      <c r="A70"/>
      <c r="B70" s="4" t="s">
        <v>26</v>
      </c>
      <c r="C70" s="9" t="s">
        <v>102</v>
      </c>
      <c r="D70" s="42"/>
      <c r="E70" s="42"/>
      <c r="F70" s="42"/>
      <c r="G70" s="4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 s="42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</row>
    <row r="71" spans="1:207" ht="12.75" customHeight="1">
      <c r="A71"/>
      <c r="B71" s="4" t="s">
        <v>27</v>
      </c>
      <c r="C71" s="9" t="s">
        <v>103</v>
      </c>
      <c r="D71" s="42"/>
      <c r="E71" s="42"/>
      <c r="F71" s="42"/>
      <c r="G71" s="4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 s="42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</row>
    <row r="72" spans="1:207" ht="12.75" customHeight="1">
      <c r="A72"/>
      <c r="B72" s="4" t="s">
        <v>28</v>
      </c>
      <c r="C72" s="9" t="s">
        <v>104</v>
      </c>
      <c r="D72" s="42"/>
      <c r="E72" s="42"/>
      <c r="F72" s="42"/>
      <c r="G72" s="4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 s="4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</row>
    <row r="73" spans="1:207" ht="12.75" customHeight="1">
      <c r="A73"/>
      <c r="B73" s="4" t="s">
        <v>29</v>
      </c>
      <c r="C73" s="9" t="s">
        <v>105</v>
      </c>
      <c r="D73" s="42"/>
      <c r="E73" s="42"/>
      <c r="F73" s="42"/>
      <c r="G73" s="42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 s="42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</row>
    <row r="74" spans="1:207" ht="12.75" customHeight="1">
      <c r="A74"/>
      <c r="B74" s="4" t="s">
        <v>30</v>
      </c>
      <c r="C74" s="9" t="s">
        <v>106</v>
      </c>
      <c r="D74" s="42"/>
      <c r="E74" s="42"/>
      <c r="F74" s="42"/>
      <c r="G74" s="4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 s="42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</row>
    <row r="75" spans="1:207" ht="12.75" customHeight="1">
      <c r="A75"/>
      <c r="B75" s="4" t="s">
        <v>31</v>
      </c>
      <c r="C75" s="9" t="s">
        <v>107</v>
      </c>
      <c r="D75" s="42"/>
      <c r="E75" s="42"/>
      <c r="F75" s="42"/>
      <c r="G75" s="4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42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</row>
    <row r="76" spans="1:207" ht="12.75" customHeight="1">
      <c r="A76"/>
      <c r="B76" s="4" t="s">
        <v>32</v>
      </c>
      <c r="C76" s="9" t="s">
        <v>108</v>
      </c>
      <c r="D76" s="42"/>
      <c r="E76" s="42"/>
      <c r="F76" s="42"/>
      <c r="G76" s="4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42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</row>
    <row r="77" spans="1:207" ht="12.75" customHeight="1">
      <c r="A77"/>
      <c r="B77" s="4" t="s">
        <v>33</v>
      </c>
      <c r="C77" s="9" t="s">
        <v>109</v>
      </c>
      <c r="D77" s="42"/>
      <c r="E77" s="42"/>
      <c r="F77" s="42"/>
      <c r="G77" s="4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42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</row>
    <row r="78" spans="1:207" ht="12.75" customHeight="1">
      <c r="A78"/>
      <c r="B78" s="4" t="s">
        <v>34</v>
      </c>
      <c r="C78" s="9" t="s">
        <v>110</v>
      </c>
      <c r="D78" s="42"/>
      <c r="E78" s="42"/>
      <c r="F78" s="42"/>
      <c r="G78" s="42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42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</row>
    <row r="79" spans="1:207" ht="12.75" customHeight="1">
      <c r="A79"/>
      <c r="B79" s="4" t="s">
        <v>35</v>
      </c>
      <c r="C79" s="9" t="s">
        <v>111</v>
      </c>
      <c r="D79" s="42"/>
      <c r="E79" s="42"/>
      <c r="F79" s="42"/>
      <c r="G79" s="4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42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</row>
    <row r="80" spans="1:207" ht="12.75" customHeight="1">
      <c r="A80"/>
      <c r="B80" s="4" t="s">
        <v>36</v>
      </c>
      <c r="C80" s="9" t="s">
        <v>112</v>
      </c>
      <c r="D80" s="42"/>
      <c r="E80" s="42"/>
      <c r="F80" s="42"/>
      <c r="G80" s="42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 s="42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</row>
    <row r="81" spans="1:207" ht="12.75" customHeight="1">
      <c r="A81"/>
      <c r="B81" s="4" t="s">
        <v>37</v>
      </c>
      <c r="C81" s="9" t="s">
        <v>113</v>
      </c>
      <c r="D81" s="42"/>
      <c r="E81" s="42"/>
      <c r="F81" s="42"/>
      <c r="G81" s="4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 s="42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</row>
    <row r="82" spans="2:37" s="9" customFormat="1" ht="12.75" customHeight="1">
      <c r="B82" s="40" t="s">
        <v>38</v>
      </c>
      <c r="C82" s="9" t="s">
        <v>114</v>
      </c>
      <c r="D82" s="3"/>
      <c r="E82" s="3"/>
      <c r="F82" s="3"/>
      <c r="G82" s="3"/>
      <c r="H82" s="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"/>
      <c r="AK82" s="4"/>
    </row>
    <row r="83" spans="2:37" s="9" customFormat="1" ht="12.75" customHeight="1">
      <c r="B83" s="4"/>
      <c r="D83" s="3"/>
      <c r="E83" s="3"/>
      <c r="F83" s="3"/>
      <c r="G83" s="3"/>
      <c r="H83" s="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"/>
      <c r="AK83" s="4"/>
    </row>
    <row r="84" spans="2:37" s="9" customFormat="1" ht="12.75" customHeight="1">
      <c r="B84" s="40" t="s">
        <v>39</v>
      </c>
      <c r="C84" s="9" t="s">
        <v>115</v>
      </c>
      <c r="D84" s="3"/>
      <c r="E84" s="3"/>
      <c r="F84" s="3"/>
      <c r="G84" s="3"/>
      <c r="H84" s="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"/>
      <c r="AK84" s="4"/>
    </row>
    <row r="85" spans="2:37" s="9" customFormat="1" ht="12.75" customHeight="1">
      <c r="B85" s="40" t="s">
        <v>116</v>
      </c>
      <c r="C85" s="9" t="s">
        <v>117</v>
      </c>
      <c r="D85" s="3"/>
      <c r="E85" s="3"/>
      <c r="F85" s="3"/>
      <c r="G85" s="3"/>
      <c r="H85" s="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"/>
      <c r="AK85" s="4"/>
    </row>
  </sheetData>
  <sheetProtection selectLockedCells="1" selectUnlockedCells="1"/>
  <printOptions/>
  <pageMargins left="0.39375" right="0.39375" top="0.39375" bottom="0.39375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activeCellId="1" sqref="AI8:AI42 A1"/>
    </sheetView>
  </sheetViews>
  <sheetFormatPr defaultColWidth="9.140625" defaultRowHeight="12.75" customHeight="1"/>
  <cols>
    <col min="1" max="16384" width="9.71093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activeCellId="1" sqref="AI8:AI42 A1"/>
    </sheetView>
  </sheetViews>
  <sheetFormatPr defaultColWidth="9.140625" defaultRowHeight="12.75" customHeight="1"/>
  <cols>
    <col min="1" max="16384" width="9.71093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2023-06-09T05:42:31Z</dcterms:modified>
  <cp:category/>
  <cp:version/>
  <cp:contentType/>
  <cp:contentStatus/>
  <cp:revision>1287</cp:revision>
</cp:coreProperties>
</file>