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<sst xmlns="http://schemas.openxmlformats.org/spreadsheetml/2006/main" count="175" uniqueCount="135">
  <si>
    <t>Desarrollo de Aplicaciones Web</t>
  </si>
  <si>
    <t>Enero – Junio 2019</t>
  </si>
  <si>
    <t>Calificaciones Finales</t>
  </si>
  <si>
    <t>Profesor: Rogelio Ferreira Escutia</t>
  </si>
  <si>
    <t>SEGUNDA OPORTUNIDAD</t>
  </si>
  <si>
    <t>Carrera</t>
  </si>
  <si>
    <t>NOMBRE DEL ALUMNO</t>
  </si>
  <si>
    <t>Asi</t>
  </si>
  <si>
    <t>Ret</t>
  </si>
  <si>
    <t>Fal</t>
  </si>
  <si>
    <t>P-xF</t>
  </si>
  <si>
    <t>%A</t>
  </si>
  <si>
    <t>OA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</si>
  <si>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</si>
  <si>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</si>
  <si>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</si>
  <si>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</si>
  <si>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</si>
  <si>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</si>
  <si>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</si>
  <si>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</si>
  <si>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</si>
  <si>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</si>
  <si>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</si>
  <si>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</si>
  <si>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</si>
  <si>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</si>
  <si>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PdePrac</t>
  </si>
  <si>
    <t>E1</t>
  </si>
  <si>
    <t>E2</t>
  </si>
  <si>
    <t>PdeE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</si>
  <si>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</si>
  <si>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</si>
  <si>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</si>
  <si>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</si>
  <si>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</si>
  <si>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</si>
  <si>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</si>
  <si>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</si>
  <si>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</si>
  <si>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</si>
  <si>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</si>
  <si>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</si>
  <si>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</si>
  <si>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</si>
  <si>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</si>
  <si>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</si>
  <si>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</si>
  <si>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TT</t>
  </si>
  <si>
    <t>PdeProy</t>
  </si>
  <si>
    <t>X1</t>
  </si>
  <si>
    <t>X2</t>
  </si>
  <si>
    <t>X3</t>
  </si>
  <si>
    <t>X4</t>
  </si>
  <si>
    <t>X5</t>
  </si>
  <si>
    <t>Extras</t>
  </si>
  <si>
    <t>Final</t>
  </si>
  <si>
    <t>Observaciones</t>
  </si>
  <si>
    <t>Final2</t>
  </si>
  <si>
    <t>Observaciones2</t>
  </si>
  <si>
    <t>IINF</t>
  </si>
  <si>
    <t>Galvan Ezequiel Jose</t>
  </si>
  <si>
    <t>Ortiz Calderon Aaron Misael</t>
  </si>
  <si>
    <t>Reyes Rodriguez Oscar Ivan</t>
  </si>
  <si>
    <t>REPETICION</t>
  </si>
  <si>
    <t>Rodriguez Gomez Oswaldo</t>
  </si>
  <si>
    <t>Serrano Martinez Ariadny Lizeth</t>
  </si>
  <si>
    <t>PROMEDIOS</t>
  </si>
  <si>
    <t>Nomenclatura de Asistencia</t>
  </si>
  <si>
    <t>Asistencia</t>
  </si>
  <si>
    <t>Asistencia justificada</t>
  </si>
  <si>
    <t>Retardo</t>
  </si>
  <si>
    <t>Falta</t>
  </si>
  <si>
    <t>Asistencia al Laboratorio</t>
  </si>
  <si>
    <t>Miércoles</t>
  </si>
  <si>
    <t>miércoles 6 de febrero</t>
  </si>
  <si>
    <t>lunes 11 de febrero</t>
  </si>
  <si>
    <t>Miércoles 13 de febrero</t>
  </si>
  <si>
    <t>lunes 18 de febrero</t>
  </si>
  <si>
    <t>Miércoles 20 de febrero</t>
  </si>
  <si>
    <t>Lunes 25 de febrero</t>
  </si>
  <si>
    <t>miércoles 27 de febrero</t>
  </si>
  <si>
    <t>viernes 1 de marzo</t>
  </si>
  <si>
    <t>lunes 4 de marzo</t>
  </si>
  <si>
    <t>miércoles 6 de marzo</t>
  </si>
  <si>
    <t>lunes 11 de marzo</t>
  </si>
  <si>
    <t>viernes 22 de marzo</t>
  </si>
  <si>
    <t>miércoles 27 de marzo</t>
  </si>
  <si>
    <t>viernes 29 de marzo</t>
  </si>
  <si>
    <t>lunes 29 de abril</t>
  </si>
  <si>
    <t>lunes 6 de mayo</t>
  </si>
  <si>
    <t>viernes 10 de mayo</t>
  </si>
  <si>
    <t>viernes 17 de mayo</t>
  </si>
  <si>
    <t>miércoles 22 de mayo</t>
  </si>
  <si>
    <t>Asistencias</t>
  </si>
  <si>
    <t>Retardos</t>
  </si>
  <si>
    <t>Faltas</t>
  </si>
  <si>
    <t>Puntos menos por Faltas</t>
  </si>
  <si>
    <t>Porcentaje de Asistencia</t>
  </si>
  <si>
    <t>Observaciones de Asistencias</t>
  </si>
  <si>
    <t>Prácticas</t>
  </si>
  <si>
    <t>Presentación del Proyecto Individual</t>
  </si>
  <si>
    <t>Configuración del Servidor desde una conexión remota</t>
  </si>
  <si>
    <t>Protocolo HTTP</t>
  </si>
  <si>
    <t>Maquetado de un sitio Web</t>
  </si>
  <si>
    <t>Construcción básica de un Sitio Web (index.html)</t>
  </si>
  <si>
    <t>Construcción básica de un Sitio Web con CSS</t>
  </si>
  <si>
    <t>Diseño Responsivo de un Sitio Web (RWD - Responsive Web Design)</t>
  </si>
  <si>
    <t>Catálogo gráfico</t>
  </si>
  <si>
    <t>Registro</t>
  </si>
  <si>
    <t>Registro con seguridad</t>
  </si>
  <si>
    <t>Carrito de compras</t>
  </si>
  <si>
    <t>Acerca de (Material Design + Google Maps)</t>
  </si>
  <si>
    <t>Manejadores de contenido (Joomla)</t>
  </si>
  <si>
    <t>Web Services y JSON</t>
  </si>
  <si>
    <t>Promedio de Prácticas</t>
  </si>
  <si>
    <t>Evaluaciones</t>
  </si>
  <si>
    <t>Unidad 1 – Plataforma Web</t>
  </si>
  <si>
    <t>Examen HTML5 + CSS</t>
  </si>
  <si>
    <t>Promedio de Exámenes</t>
  </si>
  <si>
    <t>Proyecto</t>
  </si>
  <si>
    <t>T1 a T17</t>
  </si>
  <si>
    <t>Puntos a evaluar del “Proyecto Final”</t>
  </si>
  <si>
    <t>Puntos Totales del Proyecto</t>
  </si>
  <si>
    <t>Promedio del Proyecto</t>
  </si>
  <si>
    <t>Puntos Extras</t>
  </si>
  <si>
    <t>Examen Diagnóstico (25 de enero)</t>
  </si>
  <si>
    <t>Aprobar Examen Diagnóstico (25 de enero)</t>
  </si>
  <si>
    <t>Código CSS Honda (4 de marzo)</t>
  </si>
  <si>
    <t>Código CSS Honda (1 de marzo)</t>
  </si>
  <si>
    <t>Joomla</t>
  </si>
  <si>
    <t>Puntos Extras Totales</t>
  </si>
  <si>
    <t>Promedio Final = ( ( Prácticas + Evaluaciones ) / 2 ) - Faltas de Laboratorio + Puntos Extras</t>
  </si>
  <si>
    <t>Obs.</t>
  </si>
  <si>
    <t>&gt;= 70 “Aprobado”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</si>
</sst>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\ HH:MM\ AM/PM"/>
    <numFmt numFmtId="166" formatCode="0.00E+00"/>
    <numFmt numFmtId="167" formatCode="General"/>
  </numFmts>
  <fonts count="31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7"/>
      <color indexed="8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57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12" fillId="0" borderId="0" xfId="0" applyFont="1" applyAlignment="1">
      <alignment horizontal="center"/>
    </xf>
    <xf numFmtId="164" fontId="13" fillId="0" borderId="0" xfId="0" applyFont="1" applyAlignment="1">
      <alignment horizontal="center"/>
    </xf>
    <xf numFmtId="164" fontId="13" fillId="0" borderId="0" xfId="0" applyFont="1" applyAlignment="1">
      <alignment horizontal="center"/>
    </xf>
    <xf numFmtId="164" fontId="14" fillId="0" borderId="0" xfId="0" applyFont="1" applyAlignment="1">
      <alignment horizontal="center"/>
    </xf>
    <xf numFmtId="164" fontId="14" fillId="0" borderId="0" xfId="0" applyFont="1" applyAlignment="1">
      <alignment horizontal="center"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7" fillId="0" borderId="0" xfId="0" applyFont="1" applyAlignment="1">
      <alignment horizontal="center"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14" fillId="0" borderId="0" xfId="0" applyFont="1" applyAlignment="1">
      <alignment horizontal="left"/>
    </xf>
    <xf numFmtId="164" fontId="20" fillId="0" borderId="2" xfId="0" applyFont="1" applyFill="1" applyBorder="1" applyAlignment="1">
      <alignment/>
    </xf>
    <xf numFmtId="164" fontId="20" fillId="0" borderId="2" xfId="0" applyFont="1" applyFill="1" applyBorder="1" applyAlignment="1">
      <alignment horizontal="center"/>
    </xf>
    <xf numFmtId="164" fontId="20" fillId="0" borderId="3" xfId="0" applyFont="1" applyFill="1" applyBorder="1" applyAlignment="1">
      <alignment/>
    </xf>
    <xf numFmtId="164" fontId="12" fillId="0" borderId="3" xfId="0" applyFont="1" applyFill="1" applyBorder="1" applyAlignment="1">
      <alignment horizontal="center"/>
    </xf>
    <xf numFmtId="164" fontId="21" fillId="9" borderId="3" xfId="0" applyFont="1" applyFill="1" applyBorder="1" applyAlignment="1">
      <alignment horizontal="center"/>
    </xf>
    <xf numFmtId="164" fontId="21" fillId="10" borderId="3" xfId="0" applyFont="1" applyFill="1" applyBorder="1" applyAlignment="1">
      <alignment horizontal="center"/>
    </xf>
    <xf numFmtId="164" fontId="12" fillId="0" borderId="3" xfId="0" applyFont="1" applyBorder="1" applyAlignment="1">
      <alignment horizontal="center"/>
    </xf>
    <xf numFmtId="164" fontId="21" fillId="10" borderId="3" xfId="0" applyFont="1" applyFill="1" applyBorder="1" applyAlignment="1">
      <alignment horizontal="center"/>
    </xf>
    <xf numFmtId="164" fontId="22" fillId="0" borderId="3" xfId="0" applyFont="1" applyBorder="1" applyAlignment="1">
      <alignment horizontal="center"/>
    </xf>
    <xf numFmtId="166" fontId="17" fillId="0" borderId="3" xfId="0" applyNumberFormat="1" applyFont="1" applyBorder="1" applyAlignment="1">
      <alignment horizontal="center"/>
    </xf>
    <xf numFmtId="164" fontId="20" fillId="4" borderId="0" xfId="0" applyFont="1" applyFill="1" applyBorder="1" applyAlignment="1">
      <alignment horizontal="center"/>
    </xf>
    <xf numFmtId="164" fontId="0" fillId="4" borderId="0" xfId="0" applyFont="1" applyFill="1" applyAlignment="1">
      <alignment horizontal="center"/>
    </xf>
    <xf numFmtId="164" fontId="0" fillId="4" borderId="0" xfId="0" applyFont="1" applyFill="1" applyAlignment="1">
      <alignment/>
    </xf>
    <xf numFmtId="164" fontId="14" fillId="4" borderId="0" xfId="0" applyFont="1" applyFill="1" applyAlignment="1">
      <alignment horizontal="center"/>
    </xf>
    <xf numFmtId="164" fontId="23" fillId="4" borderId="0" xfId="0" applyFont="1" applyFill="1" applyAlignment="1">
      <alignment horizontal="center"/>
    </xf>
    <xf numFmtId="164" fontId="14" fillId="11" borderId="0" xfId="0" applyNumberFormat="1" applyFont="1" applyFill="1" applyAlignment="1">
      <alignment horizontal="center"/>
    </xf>
    <xf numFmtId="164" fontId="14" fillId="12" borderId="0" xfId="0" applyNumberFormat="1" applyFont="1" applyFill="1" applyAlignment="1">
      <alignment horizontal="center"/>
    </xf>
    <xf numFmtId="164" fontId="14" fillId="4" borderId="0" xfId="0" applyFont="1" applyFill="1" applyAlignment="1">
      <alignment horizontal="center"/>
    </xf>
    <xf numFmtId="164" fontId="24" fillId="4" borderId="0" xfId="0" applyFont="1" applyFill="1" applyAlignment="1">
      <alignment horizontal="center"/>
    </xf>
    <xf numFmtId="164" fontId="14" fillId="12" borderId="0" xfId="0" applyNumberFormat="1" applyFont="1" applyFill="1" applyAlignment="1">
      <alignment horizontal="center"/>
    </xf>
    <xf numFmtId="164" fontId="25" fillId="4" borderId="0" xfId="0" applyFont="1" applyFill="1" applyAlignment="1">
      <alignment horizontal="center"/>
    </xf>
    <xf numFmtId="164" fontId="14" fillId="4" borderId="0" xfId="0" applyNumberFormat="1" applyFont="1" applyFill="1" applyAlignment="1">
      <alignment horizontal="center"/>
    </xf>
    <xf numFmtId="164" fontId="25" fillId="13" borderId="0" xfId="0" applyNumberFormat="1" applyFont="1" applyFill="1" applyAlignment="1">
      <alignment horizontal="center"/>
    </xf>
    <xf numFmtId="164" fontId="1" fillId="14" borderId="0" xfId="0" applyFont="1" applyFill="1" applyAlignment="1">
      <alignment horizontal="center"/>
    </xf>
    <xf numFmtId="164" fontId="21" fillId="14" borderId="0" xfId="0" applyNumberFormat="1" applyFont="1" applyFill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Font="1" applyFill="1" applyAlignment="1">
      <alignment horizontal="center"/>
    </xf>
    <xf numFmtId="164" fontId="26" fillId="0" borderId="0" xfId="0" applyFont="1" applyAlignment="1">
      <alignment horizontal="center"/>
    </xf>
    <xf numFmtId="164" fontId="24" fillId="0" borderId="0" xfId="0" applyFont="1" applyAlignment="1">
      <alignment horizontal="center"/>
    </xf>
    <xf numFmtId="164" fontId="25" fillId="0" borderId="0" xfId="0" applyFont="1" applyAlignment="1">
      <alignment horizontal="center"/>
    </xf>
    <xf numFmtId="164" fontId="14" fillId="0" borderId="0" xfId="0" applyNumberFormat="1" applyFont="1" applyFill="1" applyAlignment="1">
      <alignment horizontal="center"/>
    </xf>
    <xf numFmtId="164" fontId="27" fillId="13" borderId="0" xfId="0" applyFont="1" applyFill="1" applyAlignment="1">
      <alignment horizontal="center"/>
    </xf>
    <xf numFmtId="164" fontId="26" fillId="13" borderId="0" xfId="0" applyNumberFormat="1" applyFont="1" applyFill="1" applyAlignment="1">
      <alignment horizontal="center"/>
    </xf>
    <xf numFmtId="164" fontId="23" fillId="0" borderId="0" xfId="0" applyFont="1" applyAlignment="1">
      <alignment horizontal="center"/>
    </xf>
    <xf numFmtId="164" fontId="2" fillId="0" borderId="2" xfId="0" applyFont="1" applyFill="1" applyBorder="1" applyAlignment="1">
      <alignment/>
    </xf>
    <xf numFmtId="164" fontId="2" fillId="0" borderId="2" xfId="0" applyFont="1" applyFill="1" applyBorder="1" applyAlignment="1">
      <alignment horizontal="center"/>
    </xf>
    <xf numFmtId="164" fontId="13" fillId="0" borderId="3" xfId="0" applyFont="1" applyFill="1" applyBorder="1" applyAlignment="1">
      <alignment horizontal="center"/>
    </xf>
    <xf numFmtId="164" fontId="13" fillId="0" borderId="3" xfId="0" applyNumberFormat="1" applyFont="1" applyFill="1" applyBorder="1" applyAlignment="1">
      <alignment horizontal="center"/>
    </xf>
    <xf numFmtId="164" fontId="28" fillId="0" borderId="0" xfId="0" applyFont="1" applyAlignment="1">
      <alignment horizontal="left"/>
    </xf>
    <xf numFmtId="164" fontId="23" fillId="0" borderId="0" xfId="0" applyFont="1" applyBorder="1" applyAlignment="1">
      <alignment horizontal="center"/>
    </xf>
    <xf numFmtId="164" fontId="29" fillId="0" borderId="0" xfId="0" applyFont="1" applyFill="1" applyAlignment="1">
      <alignment horizontal="center"/>
    </xf>
    <xf numFmtId="164" fontId="30" fillId="0" borderId="0" xfId="0" applyFont="1" applyAlignment="1">
      <alignment horizont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B3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D1C24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90"/>
  <sheetViews>
    <sheetView tabSelected="1" zoomScale="90" zoomScaleNormal="90" workbookViewId="0" topLeftCell="A1">
      <pane xSplit="4787" topLeftCell="AZ1" activePane="topRight" state="split"/>
      <selection pane="topLeft" activeCell="A1" sqref="A1"/>
      <selection pane="topRight" activeCell="BX13" sqref="BX13"/>
    </sheetView>
  </sheetViews>
  <sheetFormatPr defaultColWidth="9.140625" defaultRowHeight="12.75" customHeight="1"/>
  <cols>
    <col min="1" max="1" width="3.57421875" style="1" customWidth="1"/>
    <col min="2" max="2" width="8.7109375" style="2" customWidth="1"/>
    <col min="3" max="3" width="31.421875" style="1" customWidth="1"/>
    <col min="4" max="5" width="2.8515625" style="3" customWidth="1"/>
    <col min="6" max="23" width="2.8515625" style="4" customWidth="1"/>
    <col min="24" max="26" width="4.421875" style="4" customWidth="1"/>
    <col min="27" max="27" width="7.421875" style="4" customWidth="1"/>
    <col min="28" max="28" width="9.421875" style="4" customWidth="1"/>
    <col min="29" max="29" width="7.421875" style="4" customWidth="1"/>
    <col min="30" max="43" width="3.28125" style="5" customWidth="1"/>
    <col min="44" max="44" width="7.421875" style="5" customWidth="1"/>
    <col min="45" max="46" width="3.421875" style="5" customWidth="1"/>
    <col min="47" max="47" width="7.421875" style="5" customWidth="1"/>
    <col min="48" max="65" width="3.28125" style="5" customWidth="1"/>
    <col min="66" max="66" width="7.421875" style="5" customWidth="1"/>
    <col min="67" max="71" width="2.57421875" style="6" customWidth="1"/>
    <col min="72" max="72" width="7.421875" style="6" customWidth="1"/>
    <col min="73" max="73" width="7.421875" style="7" customWidth="1"/>
    <col min="74" max="74" width="21.421875" style="7" customWidth="1"/>
    <col min="75" max="77" width="4.421875" style="7" customWidth="1"/>
    <col min="78" max="78" width="6.421875" style="7" customWidth="1"/>
    <col min="79" max="79" width="24.421875" style="7" customWidth="1"/>
    <col min="80" max="254" width="10.421875" style="1" customWidth="1"/>
    <col min="255" max="16384" width="10.421875" style="0" customWidth="1"/>
  </cols>
  <sheetData>
    <row r="1" spans="1:3" ht="18.75" customHeight="1">
      <c r="A1" s="8" t="s">
        <v>0</v>
      </c>
      <c r="C1"/>
    </row>
    <row r="2" spans="1:78" ht="18" customHeight="1">
      <c r="A2" s="9" t="s">
        <v>1</v>
      </c>
      <c r="C2"/>
      <c r="BZ2" s="10"/>
    </row>
    <row r="3" spans="1:78" ht="16.5" customHeight="1">
      <c r="A3" s="11" t="s">
        <v>2</v>
      </c>
      <c r="C3"/>
      <c r="BZ3" s="10"/>
    </row>
    <row r="4" spans="1:78" ht="15.75" customHeight="1">
      <c r="A4" s="12" t="s">
        <v>3</v>
      </c>
      <c r="C4"/>
      <c r="BZ4" s="10"/>
    </row>
    <row r="5" spans="3:78" ht="12.75" customHeight="1">
      <c r="C5" s="13">
        <f ca="1">NOW()</f>
        <v>43619.97409182222</v>
      </c>
      <c r="BW5" s="14" t="s">
        <v>4</v>
      </c>
      <c r="BZ5" s="10"/>
    </row>
    <row r="6" spans="1:79" ht="12.75" customHeight="1">
      <c r="A6" s="15"/>
      <c r="B6" s="16" t="s">
        <v>5</v>
      </c>
      <c r="C6" s="17" t="s">
        <v>6</v>
      </c>
      <c r="D6" s="18">
        <v>1</v>
      </c>
      <c r="E6" s="18">
        <v>2</v>
      </c>
      <c r="F6" s="18">
        <v>3</v>
      </c>
      <c r="G6" s="18">
        <v>4</v>
      </c>
      <c r="H6" s="18">
        <v>5</v>
      </c>
      <c r="I6" s="18">
        <v>6</v>
      </c>
      <c r="J6" s="18">
        <v>7</v>
      </c>
      <c r="K6" s="18">
        <v>8</v>
      </c>
      <c r="L6" s="18">
        <v>9</v>
      </c>
      <c r="M6" s="18">
        <v>10</v>
      </c>
      <c r="N6" s="18">
        <v>11</v>
      </c>
      <c r="O6" s="18">
        <v>12</v>
      </c>
      <c r="P6" s="18">
        <v>13</v>
      </c>
      <c r="Q6" s="18">
        <v>14</v>
      </c>
      <c r="R6" s="18">
        <v>15</v>
      </c>
      <c r="S6" s="18">
        <v>16</v>
      </c>
      <c r="T6" s="18">
        <v>17</v>
      </c>
      <c r="U6" s="18">
        <v>18</v>
      </c>
      <c r="V6" s="18">
        <v>19</v>
      </c>
      <c r="W6" s="18">
        <v>20</v>
      </c>
      <c r="X6" s="19" t="s">
        <v>7</v>
      </c>
      <c r="Y6" s="19" t="s">
        <v>8</v>
      </c>
      <c r="Z6" s="19" t="s">
        <v>9</v>
      </c>
      <c r="AA6" s="20" t="s">
        <v>10</v>
      </c>
      <c r="AB6" s="19" t="s">
        <v>11</v>
      </c>
      <c r="AC6" s="19" t="s">
        <v>12</v>
      </c>
      <c r="AD6" s="21" t="s">
        <v>13</v>
      </c>
      <c r="AE6" s="21" t="s">
        <v>14</v>
      </c>
      <c r="AF6" s="21" t="s">
        <v>15</v>
      </c>
      <c r="AG6" s="21" t="s">
        <v>16</v>
      </c>
      <c r="AH6" s="21" t="s">
        <v>17</v>
      </c>
      <c r="AI6" s="21" t="s">
        <v>18</v>
      </c>
      <c r="AJ6" s="21" t="s">
        <v>19</v>
      </c>
      <c r="AK6" s="21" t="s">
        <v>20</v>
      </c>
      <c r="AL6" s="21" t="s">
        <v>21</v>
      </c>
      <c r="AM6" s="21" t="s">
        <v>22</v>
      </c>
      <c r="AN6" s="21" t="s">
        <v>23</v>
      </c>
      <c r="AO6" s="21" t="s">
        <v>24</v>
      </c>
      <c r="AP6" s="21" t="s">
        <v>25</v>
      </c>
      <c r="AQ6" s="21" t="s">
        <v>26</v>
      </c>
      <c r="AR6" s="22" t="s">
        <v>27</v>
      </c>
      <c r="AS6" s="21" t="s">
        <v>28</v>
      </c>
      <c r="AT6" s="21" t="s">
        <v>29</v>
      </c>
      <c r="AU6" s="22" t="s">
        <v>30</v>
      </c>
      <c r="AV6" s="23" t="s">
        <v>31</v>
      </c>
      <c r="AW6" s="23" t="s">
        <v>32</v>
      </c>
      <c r="AX6" s="23" t="s">
        <v>33</v>
      </c>
      <c r="AY6" s="23" t="s">
        <v>34</v>
      </c>
      <c r="AZ6" s="23" t="s">
        <v>35</v>
      </c>
      <c r="BA6" s="23" t="s">
        <v>36</v>
      </c>
      <c r="BB6" s="23" t="s">
        <v>37</v>
      </c>
      <c r="BC6" s="23" t="s">
        <v>38</v>
      </c>
      <c r="BD6" s="23" t="s">
        <v>39</v>
      </c>
      <c r="BE6" s="23" t="s">
        <v>40</v>
      </c>
      <c r="BF6" s="23" t="s">
        <v>41</v>
      </c>
      <c r="BG6" s="23" t="s">
        <v>42</v>
      </c>
      <c r="BH6" s="23" t="s">
        <v>43</v>
      </c>
      <c r="BI6" s="23" t="s">
        <v>44</v>
      </c>
      <c r="BJ6" s="23" t="s">
        <v>45</v>
      </c>
      <c r="BK6" s="23" t="s">
        <v>46</v>
      </c>
      <c r="BL6" s="23" t="s">
        <v>47</v>
      </c>
      <c r="BM6" s="19" t="s">
        <v>48</v>
      </c>
      <c r="BN6" s="22" t="s">
        <v>49</v>
      </c>
      <c r="BO6" s="23" t="s">
        <v>50</v>
      </c>
      <c r="BP6" s="23" t="s">
        <v>51</v>
      </c>
      <c r="BQ6" s="23" t="s">
        <v>52</v>
      </c>
      <c r="BR6" s="23" t="s">
        <v>53</v>
      </c>
      <c r="BS6" s="23" t="s">
        <v>54</v>
      </c>
      <c r="BT6" s="20" t="s">
        <v>55</v>
      </c>
      <c r="BU6" s="20" t="s">
        <v>56</v>
      </c>
      <c r="BV6" s="20" t="s">
        <v>57</v>
      </c>
      <c r="BW6" s="24" t="s">
        <v>28</v>
      </c>
      <c r="BX6" s="24" t="s">
        <v>29</v>
      </c>
      <c r="BY6" s="19" t="s">
        <v>48</v>
      </c>
      <c r="BZ6" s="20" t="s">
        <v>58</v>
      </c>
      <c r="CA6" s="20" t="s">
        <v>59</v>
      </c>
    </row>
    <row r="7" spans="1:79" ht="12.75" customHeight="1">
      <c r="A7" s="25">
        <v>1</v>
      </c>
      <c r="B7" s="26" t="s">
        <v>60</v>
      </c>
      <c r="C7" s="27" t="s">
        <v>61</v>
      </c>
      <c r="D7" s="28">
        <v>1</v>
      </c>
      <c r="E7" s="28">
        <v>1</v>
      </c>
      <c r="F7" s="28">
        <v>1</v>
      </c>
      <c r="G7" s="28">
        <v>1</v>
      </c>
      <c r="H7" s="28">
        <v>1</v>
      </c>
      <c r="I7" s="28">
        <v>1</v>
      </c>
      <c r="J7" s="28">
        <v>1</v>
      </c>
      <c r="K7" s="28">
        <v>1</v>
      </c>
      <c r="L7" s="28">
        <v>1</v>
      </c>
      <c r="M7" s="28">
        <v>1</v>
      </c>
      <c r="N7" s="28">
        <v>1</v>
      </c>
      <c r="O7" s="28">
        <v>1</v>
      </c>
      <c r="P7" s="28">
        <v>1</v>
      </c>
      <c r="Q7" s="28">
        <v>1</v>
      </c>
      <c r="R7" s="28">
        <v>1</v>
      </c>
      <c r="S7" s="28">
        <v>1</v>
      </c>
      <c r="T7" s="28">
        <v>1</v>
      </c>
      <c r="U7" s="29">
        <v>0</v>
      </c>
      <c r="V7" s="28">
        <v>0</v>
      </c>
      <c r="W7" s="28">
        <v>1</v>
      </c>
      <c r="X7" s="30">
        <f aca="true" t="shared" si="0" ref="X7:X11">(COUNT(D7:W7)-COUNTIF(D7:W7,"0"))</f>
        <v>18</v>
      </c>
      <c r="Y7" s="30">
        <f aca="true" t="shared" si="1" ref="Y7:Y11">COUNTIF(D7:W7,"0.5")</f>
        <v>0</v>
      </c>
      <c r="Z7" s="30">
        <f aca="true" t="shared" si="2" ref="Z7:Z11">COUNTIF(D7:W7,"0")</f>
        <v>2</v>
      </c>
      <c r="AA7" s="31">
        <f aca="true" t="shared" si="3" ref="AA7:AA11">(COUNT(D7:W7)-SUM(D7:W7))</f>
        <v>2</v>
      </c>
      <c r="AB7" s="30">
        <f aca="true" t="shared" si="4" ref="AB7:AB11">100-((COUNTIF(D7:W7,"0")*100)/COUNT(D7:W7))</f>
        <v>90</v>
      </c>
      <c r="AC7" s="30">
        <f aca="true" t="shared" si="5" ref="AC7:AC11">+IF(AB7&gt;=70,"SUF","REP")</f>
        <v>0</v>
      </c>
      <c r="AD7" s="32">
        <v>100</v>
      </c>
      <c r="AE7" s="32">
        <v>100</v>
      </c>
      <c r="AF7" s="33">
        <v>80</v>
      </c>
      <c r="AG7" s="32">
        <v>100</v>
      </c>
      <c r="AH7" s="33">
        <v>70</v>
      </c>
      <c r="AI7" s="33">
        <v>0</v>
      </c>
      <c r="AJ7" s="32">
        <v>95</v>
      </c>
      <c r="AK7" s="33">
        <v>70</v>
      </c>
      <c r="AL7" s="33">
        <v>70</v>
      </c>
      <c r="AM7" s="33">
        <v>70</v>
      </c>
      <c r="AN7" s="33">
        <v>70</v>
      </c>
      <c r="AO7" s="33">
        <v>70</v>
      </c>
      <c r="AP7" s="33">
        <v>0</v>
      </c>
      <c r="AQ7" s="32">
        <v>0</v>
      </c>
      <c r="AR7" s="34">
        <f aca="true" t="shared" si="6" ref="AR7:AR11">AVERAGE(AD7:AQ7)</f>
        <v>63.92857142857143</v>
      </c>
      <c r="AS7" s="35">
        <v>40</v>
      </c>
      <c r="AT7" s="32">
        <v>9</v>
      </c>
      <c r="AU7" s="34">
        <f aca="true" t="shared" si="7" ref="AU7:AU11">AVERAGE(AS7:AT7)</f>
        <v>24.5</v>
      </c>
      <c r="AV7" s="36">
        <v>1</v>
      </c>
      <c r="AW7" s="36">
        <v>1</v>
      </c>
      <c r="AX7" s="36">
        <v>0.5</v>
      </c>
      <c r="AY7" s="36">
        <v>1</v>
      </c>
      <c r="AZ7" s="36">
        <v>1</v>
      </c>
      <c r="BA7" s="36">
        <v>1</v>
      </c>
      <c r="BB7" s="36">
        <v>1</v>
      </c>
      <c r="BC7" s="36">
        <v>1</v>
      </c>
      <c r="BD7" s="36">
        <v>1</v>
      </c>
      <c r="BE7" s="36">
        <v>1</v>
      </c>
      <c r="BF7" s="36">
        <v>1</v>
      </c>
      <c r="BG7" s="36">
        <v>1</v>
      </c>
      <c r="BH7" s="36">
        <v>1</v>
      </c>
      <c r="BI7" s="36">
        <v>0</v>
      </c>
      <c r="BJ7" s="36">
        <v>1</v>
      </c>
      <c r="BK7" s="36">
        <v>1</v>
      </c>
      <c r="BL7" s="36">
        <v>1</v>
      </c>
      <c r="BM7" s="30">
        <f aca="true" t="shared" si="8" ref="BM7:BM11">SUM(AV7:BL7)</f>
        <v>15.5</v>
      </c>
      <c r="BN7" s="34">
        <f aca="true" t="shared" si="9" ref="BN7:BN11">((SUM(AV7:BL7)*100)/COUNT(AV7:BL7))</f>
        <v>91.17647058823529</v>
      </c>
      <c r="BO7" s="32">
        <v>0</v>
      </c>
      <c r="BP7" s="32">
        <v>0</v>
      </c>
      <c r="BQ7" s="32">
        <v>0</v>
      </c>
      <c r="BR7" s="32">
        <v>0</v>
      </c>
      <c r="BS7" s="32">
        <v>0</v>
      </c>
      <c r="BT7" s="34">
        <f aca="true" t="shared" si="10" ref="BT7:BT11">SUM(BO7:BS7)</f>
        <v>0</v>
      </c>
      <c r="BU7" s="37">
        <f aca="true" t="shared" si="11" ref="BU7:BU11">((AR7+AU7+BN7)/3)+BT7-AA7</f>
        <v>57.86834733893557</v>
      </c>
      <c r="BV7" s="37">
        <f aca="true" t="shared" si="12" ref="BV7:BV8">+IF(BU7&gt;=70,"Aprobado","Segunda Oportunidad")</f>
        <v>0</v>
      </c>
      <c r="BW7" s="38">
        <v>60</v>
      </c>
      <c r="BX7" s="38">
        <v>42</v>
      </c>
      <c r="BY7"/>
      <c r="BZ7" s="38">
        <v>66</v>
      </c>
      <c r="CA7" s="39" t="str">
        <f aca="true" t="shared" si="13" ref="CA7:CA8">+IF(BZ7&gt;=70,"Aprobado","REPETICION")</f>
        <v>REPETICION</v>
      </c>
    </row>
    <row r="8" spans="1:254" ht="12.75" customHeight="1">
      <c r="A8" s="40">
        <v>2</v>
      </c>
      <c r="B8" s="41" t="s">
        <v>60</v>
      </c>
      <c r="C8" t="s">
        <v>62</v>
      </c>
      <c r="D8" s="7">
        <v>1</v>
      </c>
      <c r="E8" s="7">
        <v>1</v>
      </c>
      <c r="F8" s="7">
        <v>1</v>
      </c>
      <c r="G8" s="7">
        <v>1</v>
      </c>
      <c r="H8" s="7">
        <v>1</v>
      </c>
      <c r="I8" s="7">
        <v>1</v>
      </c>
      <c r="J8" s="7">
        <v>1</v>
      </c>
      <c r="K8" s="7">
        <v>1</v>
      </c>
      <c r="L8" s="7">
        <v>1</v>
      </c>
      <c r="M8" s="7">
        <v>1</v>
      </c>
      <c r="N8" s="7">
        <v>1</v>
      </c>
      <c r="O8" s="7">
        <v>1</v>
      </c>
      <c r="P8" s="7">
        <v>1</v>
      </c>
      <c r="Q8" s="7">
        <v>1</v>
      </c>
      <c r="R8" s="7">
        <v>1</v>
      </c>
      <c r="S8" s="42">
        <v>1</v>
      </c>
      <c r="T8" s="7">
        <v>1</v>
      </c>
      <c r="U8" s="7">
        <v>1</v>
      </c>
      <c r="V8" s="42">
        <v>1</v>
      </c>
      <c r="W8" s="7">
        <v>1</v>
      </c>
      <c r="X8" s="30">
        <f t="shared" si="0"/>
        <v>20</v>
      </c>
      <c r="Y8" s="30">
        <f t="shared" si="1"/>
        <v>0</v>
      </c>
      <c r="Z8" s="30">
        <f t="shared" si="2"/>
        <v>0</v>
      </c>
      <c r="AA8" s="31">
        <f t="shared" si="3"/>
        <v>0</v>
      </c>
      <c r="AB8" s="30">
        <f t="shared" si="4"/>
        <v>100</v>
      </c>
      <c r="AC8" s="30">
        <f t="shared" si="5"/>
        <v>0</v>
      </c>
      <c r="AD8" s="6">
        <v>100</v>
      </c>
      <c r="AE8" s="6">
        <v>100</v>
      </c>
      <c r="AF8" s="43">
        <v>80</v>
      </c>
      <c r="AG8" s="43">
        <v>80</v>
      </c>
      <c r="AH8" s="43">
        <v>70</v>
      </c>
      <c r="AI8" s="43">
        <v>70</v>
      </c>
      <c r="AJ8" s="43">
        <v>70</v>
      </c>
      <c r="AK8" s="43">
        <v>70</v>
      </c>
      <c r="AL8" s="43">
        <v>70</v>
      </c>
      <c r="AM8" s="43">
        <v>50</v>
      </c>
      <c r="AN8" s="43">
        <v>0</v>
      </c>
      <c r="AO8" s="43">
        <v>70</v>
      </c>
      <c r="AP8" s="43">
        <v>70</v>
      </c>
      <c r="AQ8" s="6">
        <v>0</v>
      </c>
      <c r="AR8" s="34">
        <f t="shared" si="6"/>
        <v>64.28571428571429</v>
      </c>
      <c r="AS8" s="44">
        <v>30</v>
      </c>
      <c r="AT8" s="6">
        <v>23</v>
      </c>
      <c r="AU8" s="34">
        <f t="shared" si="7"/>
        <v>26.5</v>
      </c>
      <c r="AV8" s="45">
        <v>1</v>
      </c>
      <c r="AW8" s="45">
        <v>1</v>
      </c>
      <c r="AX8" s="45">
        <v>0.5</v>
      </c>
      <c r="AY8" s="45">
        <v>1</v>
      </c>
      <c r="AZ8" s="45">
        <v>1</v>
      </c>
      <c r="BA8" s="45">
        <v>1</v>
      </c>
      <c r="BB8" s="45">
        <v>1</v>
      </c>
      <c r="BC8" s="45">
        <v>1</v>
      </c>
      <c r="BD8" s="45">
        <v>1</v>
      </c>
      <c r="BE8" s="45">
        <v>1</v>
      </c>
      <c r="BF8" s="45">
        <v>1</v>
      </c>
      <c r="BG8" s="45">
        <v>0.5</v>
      </c>
      <c r="BH8" s="45">
        <v>1</v>
      </c>
      <c r="BI8" s="45">
        <v>1</v>
      </c>
      <c r="BJ8" s="45">
        <v>1</v>
      </c>
      <c r="BK8" s="45">
        <v>1</v>
      </c>
      <c r="BL8" s="45">
        <v>1</v>
      </c>
      <c r="BM8" s="30">
        <f t="shared" si="8"/>
        <v>16</v>
      </c>
      <c r="BN8" s="34">
        <f t="shared" si="9"/>
        <v>94.11764705882354</v>
      </c>
      <c r="BO8" s="6">
        <v>0</v>
      </c>
      <c r="BP8" s="6">
        <v>0</v>
      </c>
      <c r="BQ8" s="6">
        <v>0</v>
      </c>
      <c r="BR8" s="6">
        <v>0</v>
      </c>
      <c r="BS8" s="6">
        <v>0</v>
      </c>
      <c r="BT8" s="34">
        <f t="shared" si="10"/>
        <v>0</v>
      </c>
      <c r="BU8" s="37">
        <f t="shared" si="11"/>
        <v>61.634453781512605</v>
      </c>
      <c r="BV8" s="37">
        <f t="shared" si="12"/>
        <v>0</v>
      </c>
      <c r="BW8" s="38">
        <v>80</v>
      </c>
      <c r="BX8" s="38">
        <v>72</v>
      </c>
      <c r="BY8"/>
      <c r="BZ8" s="46">
        <v>78</v>
      </c>
      <c r="CA8" s="47" t="str">
        <f t="shared" si="13"/>
        <v>Aprobado</v>
      </c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79" ht="12.75" customHeight="1">
      <c r="A9" s="26">
        <v>3</v>
      </c>
      <c r="B9" s="26" t="s">
        <v>60</v>
      </c>
      <c r="C9" s="27" t="s">
        <v>63</v>
      </c>
      <c r="D9" s="28">
        <v>1</v>
      </c>
      <c r="E9" s="28">
        <v>1</v>
      </c>
      <c r="F9" s="28">
        <v>1</v>
      </c>
      <c r="G9" s="28">
        <v>1</v>
      </c>
      <c r="H9" s="28">
        <v>1</v>
      </c>
      <c r="I9" s="28">
        <v>1</v>
      </c>
      <c r="J9" s="28">
        <v>1</v>
      </c>
      <c r="K9" s="28">
        <v>1</v>
      </c>
      <c r="L9" s="28">
        <v>1</v>
      </c>
      <c r="M9" s="28">
        <v>1</v>
      </c>
      <c r="N9" s="28">
        <v>1</v>
      </c>
      <c r="O9" s="28">
        <v>1</v>
      </c>
      <c r="P9" s="28">
        <v>1</v>
      </c>
      <c r="Q9" s="29">
        <v>0</v>
      </c>
      <c r="R9" s="28">
        <v>1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30">
        <f t="shared" si="0"/>
        <v>14</v>
      </c>
      <c r="Y9" s="30">
        <f t="shared" si="1"/>
        <v>0</v>
      </c>
      <c r="Z9" s="30">
        <f t="shared" si="2"/>
        <v>6</v>
      </c>
      <c r="AA9" s="31">
        <f t="shared" si="3"/>
        <v>6</v>
      </c>
      <c r="AB9" s="30">
        <f t="shared" si="4"/>
        <v>70</v>
      </c>
      <c r="AC9" s="30">
        <f t="shared" si="5"/>
        <v>0</v>
      </c>
      <c r="AD9" s="32">
        <v>100</v>
      </c>
      <c r="AE9" s="32">
        <v>100</v>
      </c>
      <c r="AF9" s="32">
        <v>100</v>
      </c>
      <c r="AG9" s="32">
        <v>100</v>
      </c>
      <c r="AH9" s="32">
        <v>100</v>
      </c>
      <c r="AI9" s="33">
        <v>0</v>
      </c>
      <c r="AJ9" s="32">
        <v>90</v>
      </c>
      <c r="AK9" s="33">
        <v>0</v>
      </c>
      <c r="AL9" s="33">
        <v>0</v>
      </c>
      <c r="AM9" s="33">
        <v>0</v>
      </c>
      <c r="AN9" s="33">
        <v>0</v>
      </c>
      <c r="AO9" s="33">
        <v>0</v>
      </c>
      <c r="AP9" s="33">
        <v>0</v>
      </c>
      <c r="AQ9" s="32">
        <v>0</v>
      </c>
      <c r="AR9" s="34">
        <f t="shared" si="6"/>
        <v>42.142857142857146</v>
      </c>
      <c r="AS9" s="35">
        <v>40</v>
      </c>
      <c r="AT9" s="32">
        <v>68</v>
      </c>
      <c r="AU9" s="34">
        <f t="shared" si="7"/>
        <v>54</v>
      </c>
      <c r="AV9" s="36">
        <v>0</v>
      </c>
      <c r="AW9" s="36">
        <v>0</v>
      </c>
      <c r="AX9" s="36">
        <v>0</v>
      </c>
      <c r="AY9" s="36">
        <v>0</v>
      </c>
      <c r="AZ9" s="36">
        <v>0</v>
      </c>
      <c r="BA9" s="36">
        <v>0</v>
      </c>
      <c r="BB9" s="36">
        <v>0</v>
      </c>
      <c r="BC9" s="36">
        <v>0</v>
      </c>
      <c r="BD9" s="36">
        <v>0</v>
      </c>
      <c r="BE9" s="36">
        <v>0</v>
      </c>
      <c r="BF9" s="36">
        <v>0</v>
      </c>
      <c r="BG9" s="36">
        <v>0</v>
      </c>
      <c r="BH9" s="36">
        <v>0</v>
      </c>
      <c r="BI9" s="36">
        <v>0</v>
      </c>
      <c r="BJ9" s="36">
        <v>0</v>
      </c>
      <c r="BK9" s="36">
        <v>0</v>
      </c>
      <c r="BL9" s="36">
        <v>0</v>
      </c>
      <c r="BM9" s="30">
        <f t="shared" si="8"/>
        <v>0</v>
      </c>
      <c r="BN9" s="34">
        <f t="shared" si="9"/>
        <v>0</v>
      </c>
      <c r="BO9" s="32">
        <v>1</v>
      </c>
      <c r="BP9" s="32">
        <v>0</v>
      </c>
      <c r="BQ9" s="32">
        <v>0</v>
      </c>
      <c r="BR9" s="32">
        <v>0</v>
      </c>
      <c r="BS9" s="32">
        <v>0</v>
      </c>
      <c r="BT9" s="34">
        <f t="shared" si="10"/>
        <v>1</v>
      </c>
      <c r="BU9" s="37">
        <f t="shared" si="11"/>
        <v>27.047619047619044</v>
      </c>
      <c r="BV9" s="39" t="s">
        <v>64</v>
      </c>
      <c r="BW9"/>
      <c r="BX9"/>
      <c r="BY9"/>
      <c r="BZ9"/>
      <c r="CA9"/>
    </row>
    <row r="10" spans="1:79" ht="12.75" customHeight="1">
      <c r="A10" s="2">
        <v>4</v>
      </c>
      <c r="B10" s="41" t="s">
        <v>60</v>
      </c>
      <c r="C10" t="s">
        <v>65</v>
      </c>
      <c r="D10" s="7">
        <v>1</v>
      </c>
      <c r="E10" s="7">
        <v>1</v>
      </c>
      <c r="F10" s="7">
        <v>1</v>
      </c>
      <c r="G10" s="7">
        <v>1</v>
      </c>
      <c r="H10" s="7">
        <v>1</v>
      </c>
      <c r="I10" s="7">
        <v>1</v>
      </c>
      <c r="J10" s="48">
        <v>0</v>
      </c>
      <c r="K10" s="7">
        <v>1</v>
      </c>
      <c r="L10" s="7">
        <v>1</v>
      </c>
      <c r="M10" s="48">
        <v>0</v>
      </c>
      <c r="N10" s="48">
        <v>0</v>
      </c>
      <c r="O10" s="7">
        <v>1</v>
      </c>
      <c r="P10" s="7">
        <v>1</v>
      </c>
      <c r="Q10" s="7">
        <v>1</v>
      </c>
      <c r="R10" s="7">
        <v>1</v>
      </c>
      <c r="S10" s="7">
        <v>1</v>
      </c>
      <c r="T10" s="7">
        <v>1</v>
      </c>
      <c r="U10" s="7">
        <v>1</v>
      </c>
      <c r="V10" s="48">
        <v>0</v>
      </c>
      <c r="W10" s="7">
        <v>1</v>
      </c>
      <c r="X10" s="30">
        <f t="shared" si="0"/>
        <v>16</v>
      </c>
      <c r="Y10" s="30">
        <f t="shared" si="1"/>
        <v>0</v>
      </c>
      <c r="Z10" s="30">
        <f t="shared" si="2"/>
        <v>4</v>
      </c>
      <c r="AA10" s="31">
        <f t="shared" si="3"/>
        <v>4</v>
      </c>
      <c r="AB10" s="30">
        <f t="shared" si="4"/>
        <v>80</v>
      </c>
      <c r="AC10" s="30">
        <f t="shared" si="5"/>
        <v>0</v>
      </c>
      <c r="AD10" s="6">
        <v>100</v>
      </c>
      <c r="AE10" s="6">
        <v>100</v>
      </c>
      <c r="AF10" s="6">
        <v>100</v>
      </c>
      <c r="AG10" s="6">
        <v>100</v>
      </c>
      <c r="AH10" s="43">
        <v>70</v>
      </c>
      <c r="AI10" s="43">
        <v>70</v>
      </c>
      <c r="AJ10" s="43">
        <v>70</v>
      </c>
      <c r="AK10" s="43">
        <v>70</v>
      </c>
      <c r="AL10" s="43">
        <v>70</v>
      </c>
      <c r="AM10" s="43">
        <v>70</v>
      </c>
      <c r="AN10" s="43">
        <v>0</v>
      </c>
      <c r="AO10" s="6">
        <v>100</v>
      </c>
      <c r="AP10" s="43">
        <v>70</v>
      </c>
      <c r="AQ10" s="6">
        <v>0</v>
      </c>
      <c r="AR10" s="34">
        <f t="shared" si="6"/>
        <v>70.71428571428571</v>
      </c>
      <c r="AS10" s="44">
        <v>65</v>
      </c>
      <c r="AT10" s="6">
        <v>71</v>
      </c>
      <c r="AU10" s="34">
        <f t="shared" si="7"/>
        <v>68</v>
      </c>
      <c r="AV10" s="45">
        <v>1</v>
      </c>
      <c r="AW10" s="45">
        <v>1</v>
      </c>
      <c r="AX10" s="45">
        <v>1</v>
      </c>
      <c r="AY10" s="45">
        <v>1</v>
      </c>
      <c r="AZ10" s="45">
        <v>1</v>
      </c>
      <c r="BA10" s="45">
        <v>1</v>
      </c>
      <c r="BB10" s="45">
        <v>1</v>
      </c>
      <c r="BC10" s="45">
        <v>1</v>
      </c>
      <c r="BD10" s="45">
        <v>0</v>
      </c>
      <c r="BE10" s="45">
        <v>0</v>
      </c>
      <c r="BF10" s="45">
        <v>0</v>
      </c>
      <c r="BG10" s="45">
        <v>0</v>
      </c>
      <c r="BH10" s="45">
        <v>1</v>
      </c>
      <c r="BI10" s="45">
        <v>1</v>
      </c>
      <c r="BJ10" s="45">
        <v>0</v>
      </c>
      <c r="BK10" s="45">
        <v>0</v>
      </c>
      <c r="BL10" s="45">
        <v>0</v>
      </c>
      <c r="BM10" s="30">
        <f t="shared" si="8"/>
        <v>10</v>
      </c>
      <c r="BN10" s="34">
        <f t="shared" si="9"/>
        <v>58.8235294117647</v>
      </c>
      <c r="BO10" s="6">
        <v>1</v>
      </c>
      <c r="BP10" s="6">
        <v>0</v>
      </c>
      <c r="BQ10" s="6">
        <v>1</v>
      </c>
      <c r="BR10" s="6">
        <v>1</v>
      </c>
      <c r="BS10" s="6">
        <v>1</v>
      </c>
      <c r="BT10" s="34">
        <f t="shared" si="10"/>
        <v>4</v>
      </c>
      <c r="BU10" s="37">
        <f t="shared" si="11"/>
        <v>65.84593837535014</v>
      </c>
      <c r="BV10" s="37">
        <f aca="true" t="shared" si="14" ref="BV10:BV12">+IF(BU10&gt;=70,"Aprobado","Segunda Oportunidad")</f>
        <v>0</v>
      </c>
      <c r="BW10"/>
      <c r="BX10"/>
      <c r="BY10" s="38">
        <v>94</v>
      </c>
      <c r="BZ10" s="46">
        <v>77</v>
      </c>
      <c r="CA10" s="47" t="str">
        <f aca="true" t="shared" si="15" ref="CA10:CA11">+IF(BZ10&gt;=70,"Aprobado","REPETICION")</f>
        <v>Aprobado</v>
      </c>
    </row>
    <row r="11" spans="1:79" ht="12.75" customHeight="1">
      <c r="A11" s="26">
        <v>5</v>
      </c>
      <c r="B11" s="26" t="s">
        <v>60</v>
      </c>
      <c r="C11" s="27" t="s">
        <v>66</v>
      </c>
      <c r="D11" s="28">
        <v>1</v>
      </c>
      <c r="E11" s="28">
        <v>1</v>
      </c>
      <c r="F11" s="29">
        <v>0</v>
      </c>
      <c r="G11" s="28">
        <v>1</v>
      </c>
      <c r="H11" s="29">
        <v>0</v>
      </c>
      <c r="I11" s="28">
        <v>1</v>
      </c>
      <c r="J11" s="28">
        <v>1</v>
      </c>
      <c r="K11" s="28">
        <v>1</v>
      </c>
      <c r="L11" s="28">
        <v>1</v>
      </c>
      <c r="M11" s="28">
        <v>1</v>
      </c>
      <c r="N11" s="28">
        <v>1</v>
      </c>
      <c r="O11" s="28">
        <v>1</v>
      </c>
      <c r="P11" s="28">
        <v>1</v>
      </c>
      <c r="Q11" s="28">
        <v>1</v>
      </c>
      <c r="R11" s="28">
        <v>1</v>
      </c>
      <c r="S11" s="28">
        <v>1</v>
      </c>
      <c r="T11" s="28">
        <v>1</v>
      </c>
      <c r="U11" s="28">
        <v>1</v>
      </c>
      <c r="V11" s="28">
        <v>1</v>
      </c>
      <c r="W11" s="28">
        <v>1</v>
      </c>
      <c r="X11" s="30">
        <f t="shared" si="0"/>
        <v>18</v>
      </c>
      <c r="Y11" s="30">
        <f t="shared" si="1"/>
        <v>0</v>
      </c>
      <c r="Z11" s="30">
        <f t="shared" si="2"/>
        <v>2</v>
      </c>
      <c r="AA11" s="31">
        <f t="shared" si="3"/>
        <v>2</v>
      </c>
      <c r="AB11" s="30">
        <f t="shared" si="4"/>
        <v>90</v>
      </c>
      <c r="AC11" s="30">
        <f t="shared" si="5"/>
        <v>0</v>
      </c>
      <c r="AD11" s="32">
        <v>100</v>
      </c>
      <c r="AE11" s="33">
        <v>0</v>
      </c>
      <c r="AF11" s="33">
        <v>80</v>
      </c>
      <c r="AG11" s="33">
        <v>80</v>
      </c>
      <c r="AH11" s="33">
        <v>0</v>
      </c>
      <c r="AI11" s="33">
        <v>0</v>
      </c>
      <c r="AJ11" s="33">
        <v>0</v>
      </c>
      <c r="AK11" s="33">
        <v>0</v>
      </c>
      <c r="AL11" s="33">
        <v>80</v>
      </c>
      <c r="AM11" s="33">
        <v>80</v>
      </c>
      <c r="AN11" s="33">
        <v>0</v>
      </c>
      <c r="AO11" s="33">
        <v>0</v>
      </c>
      <c r="AP11" s="33">
        <v>0</v>
      </c>
      <c r="AQ11" s="32">
        <v>0</v>
      </c>
      <c r="AR11" s="34">
        <f t="shared" si="6"/>
        <v>30</v>
      </c>
      <c r="AS11" s="35">
        <v>55</v>
      </c>
      <c r="AT11" s="32">
        <v>61</v>
      </c>
      <c r="AU11" s="34">
        <f t="shared" si="7"/>
        <v>58</v>
      </c>
      <c r="AV11" s="36">
        <v>1</v>
      </c>
      <c r="AW11" s="36">
        <v>1</v>
      </c>
      <c r="AX11" s="36">
        <v>0</v>
      </c>
      <c r="AY11" s="36">
        <v>0</v>
      </c>
      <c r="AZ11" s="36">
        <v>0</v>
      </c>
      <c r="BA11" s="36">
        <v>0</v>
      </c>
      <c r="BB11" s="36">
        <v>0</v>
      </c>
      <c r="BC11" s="36">
        <v>0</v>
      </c>
      <c r="BD11" s="36">
        <v>0</v>
      </c>
      <c r="BE11" s="36">
        <v>0</v>
      </c>
      <c r="BF11" s="36">
        <v>0</v>
      </c>
      <c r="BG11" s="36">
        <v>1</v>
      </c>
      <c r="BH11" s="36">
        <v>0</v>
      </c>
      <c r="BI11" s="36">
        <v>0</v>
      </c>
      <c r="BJ11" s="36">
        <v>0</v>
      </c>
      <c r="BK11" s="36">
        <v>0</v>
      </c>
      <c r="BL11" s="36">
        <v>0</v>
      </c>
      <c r="BM11" s="30">
        <f t="shared" si="8"/>
        <v>3</v>
      </c>
      <c r="BN11" s="34">
        <f t="shared" si="9"/>
        <v>17.647058823529413</v>
      </c>
      <c r="BO11" s="32">
        <v>1</v>
      </c>
      <c r="BP11" s="32">
        <v>0</v>
      </c>
      <c r="BQ11" s="32">
        <v>0</v>
      </c>
      <c r="BR11" s="32">
        <v>0</v>
      </c>
      <c r="BS11" s="32">
        <v>0</v>
      </c>
      <c r="BT11" s="34">
        <f t="shared" si="10"/>
        <v>1</v>
      </c>
      <c r="BU11" s="37">
        <f t="shared" si="11"/>
        <v>34.21568627450981</v>
      </c>
      <c r="BV11" s="37">
        <f t="shared" si="14"/>
        <v>0</v>
      </c>
      <c r="BW11" s="38">
        <v>75</v>
      </c>
      <c r="BX11" s="38">
        <v>62</v>
      </c>
      <c r="BY11" s="38">
        <v>67</v>
      </c>
      <c r="BZ11" s="38">
        <v>54</v>
      </c>
      <c r="CA11" s="39" t="str">
        <f t="shared" si="15"/>
        <v>REPETICION</v>
      </c>
    </row>
    <row r="12" spans="1:74" ht="14.25" customHeight="1">
      <c r="A12" s="49"/>
      <c r="B12" s="50"/>
      <c r="C12" s="17" t="s">
        <v>67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>
        <f>AVERAGE(X7:X11)</f>
        <v>17.2</v>
      </c>
      <c r="Y12" s="51">
        <f>AVERAGE(Y7:Y11)</f>
        <v>0</v>
      </c>
      <c r="Z12" s="51">
        <f>AVERAGE(Z7:Z11)</f>
        <v>2.8</v>
      </c>
      <c r="AA12" s="51">
        <f>AVERAGE(AA7:AA11)</f>
        <v>2.8</v>
      </c>
      <c r="AB12" s="51">
        <f>AVERAGE(AB7:AB11)</f>
        <v>86</v>
      </c>
      <c r="AC12" s="51"/>
      <c r="AD12" s="52">
        <f>AVERAGE(AD7:AD11)</f>
        <v>100</v>
      </c>
      <c r="AE12" s="52">
        <f>AVERAGE(AE7:AE11)</f>
        <v>80</v>
      </c>
      <c r="AF12" s="52">
        <f>AVERAGE(AF7:AF11)</f>
        <v>88</v>
      </c>
      <c r="AG12" s="52">
        <f>AVERAGE(AG7:AG11)</f>
        <v>92</v>
      </c>
      <c r="AH12" s="52">
        <f>AVERAGE(AH7:AH11)</f>
        <v>62</v>
      </c>
      <c r="AI12" s="52">
        <f>AVERAGE(AI7:AI11)</f>
        <v>28</v>
      </c>
      <c r="AJ12" s="52">
        <f>AVERAGE(AJ7:AJ11)</f>
        <v>65</v>
      </c>
      <c r="AK12" s="52">
        <f>AVERAGE(AK7:AK11)</f>
        <v>42</v>
      </c>
      <c r="AL12" s="52">
        <f>AVERAGE(AL7:AL11)</f>
        <v>58</v>
      </c>
      <c r="AM12" s="52">
        <f>AVERAGE(AM7:AM11)</f>
        <v>54</v>
      </c>
      <c r="AN12" s="52">
        <f>AVERAGE(AN7:AN11)</f>
        <v>14</v>
      </c>
      <c r="AO12" s="52">
        <f>AVERAGE(AO7:AO11)</f>
        <v>48</v>
      </c>
      <c r="AP12" s="52">
        <f>AVERAGE(AP7:AP11)</f>
        <v>28</v>
      </c>
      <c r="AQ12" s="52">
        <f>AVERAGE(AQ7:AQ11)</f>
        <v>0</v>
      </c>
      <c r="AR12" s="52">
        <f>AVERAGE(AR7:AR11)</f>
        <v>54.21428571428572</v>
      </c>
      <c r="AS12" s="52">
        <f>AVERAGE(AS7:AS11)</f>
        <v>46</v>
      </c>
      <c r="AT12" s="52"/>
      <c r="AU12" s="52">
        <f>AVERAGE(AU7:AU11)</f>
        <v>46.2</v>
      </c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1">
        <f>AVERAGE(BM7:BM11)</f>
        <v>8.9</v>
      </c>
      <c r="BN12" s="52">
        <f>AVERAGE(BN7:BN11)</f>
        <v>52.35294117647059</v>
      </c>
      <c r="BO12" s="52">
        <f>AVERAGE(BO7:BO11)</f>
        <v>0.6</v>
      </c>
      <c r="BP12" s="52">
        <f>AVERAGE(BP7:BP11)</f>
        <v>0</v>
      </c>
      <c r="BQ12" s="52">
        <f>AVERAGE(BQ7:BQ11)</f>
        <v>0.2</v>
      </c>
      <c r="BR12" s="52"/>
      <c r="BS12" s="52"/>
      <c r="BT12" s="52">
        <f>AVERAGE(BT7:BT11)</f>
        <v>1.2</v>
      </c>
      <c r="BU12" s="51">
        <f>((AR12+AU12)/2)+BT12-AA12</f>
        <v>48.60714285714287</v>
      </c>
      <c r="BV12" s="51">
        <f t="shared" si="14"/>
        <v>0</v>
      </c>
    </row>
    <row r="14" spans="2:74" ht="14.25" customHeight="1">
      <c r="B14" s="53" t="s">
        <v>68</v>
      </c>
      <c r="BV14" s="54"/>
    </row>
    <row r="15" spans="2:74" ht="14.25" customHeight="1">
      <c r="B15" s="40">
        <v>1</v>
      </c>
      <c r="C15" s="1" t="s">
        <v>69</v>
      </c>
      <c r="BV15" s="54"/>
    </row>
    <row r="16" spans="2:74" ht="14.25" customHeight="1">
      <c r="B16" s="55">
        <v>1</v>
      </c>
      <c r="C16" s="1" t="s">
        <v>70</v>
      </c>
      <c r="BV16" s="54"/>
    </row>
    <row r="17" spans="2:74" ht="14.25" customHeight="1">
      <c r="B17" s="55">
        <v>0.5</v>
      </c>
      <c r="C17" s="1" t="s">
        <v>71</v>
      </c>
      <c r="BV17" s="54"/>
    </row>
    <row r="18" spans="2:74" ht="14.25" customHeight="1">
      <c r="B18" s="56">
        <v>0</v>
      </c>
      <c r="C18" s="1" t="s">
        <v>72</v>
      </c>
      <c r="BV18" s="54"/>
    </row>
    <row r="19" ht="14.25" customHeight="1"/>
    <row r="20" ht="14.25" customHeight="1">
      <c r="B20" s="53" t="s">
        <v>73</v>
      </c>
    </row>
    <row r="21" spans="2:3" ht="14.25" customHeight="1">
      <c r="B21" s="2">
        <v>1</v>
      </c>
      <c r="C21" t="s">
        <v>74</v>
      </c>
    </row>
    <row r="22" spans="2:3" ht="14.25" customHeight="1">
      <c r="B22" s="2">
        <v>2</v>
      </c>
      <c r="C22" t="s">
        <v>75</v>
      </c>
    </row>
    <row r="23" spans="2:3" ht="14.25" customHeight="1">
      <c r="B23" s="2">
        <v>3</v>
      </c>
      <c r="C23" t="s">
        <v>76</v>
      </c>
    </row>
    <row r="24" spans="2:3" ht="14.25" customHeight="1">
      <c r="B24" s="2">
        <v>4</v>
      </c>
      <c r="C24" t="s">
        <v>77</v>
      </c>
    </row>
    <row r="25" spans="2:3" ht="14.25" customHeight="1">
      <c r="B25" s="2">
        <v>5</v>
      </c>
      <c r="C25" t="s">
        <v>78</v>
      </c>
    </row>
    <row r="26" spans="2:3" ht="14.25" customHeight="1">
      <c r="B26" s="2">
        <v>6</v>
      </c>
      <c r="C26" t="s">
        <v>79</v>
      </c>
    </row>
    <row r="27" spans="2:3" ht="14.25" customHeight="1">
      <c r="B27" s="2">
        <v>7</v>
      </c>
      <c r="C27" t="s">
        <v>80</v>
      </c>
    </row>
    <row r="28" spans="2:3" ht="14.25" customHeight="1">
      <c r="B28" s="2">
        <v>8</v>
      </c>
      <c r="C28" t="s">
        <v>81</v>
      </c>
    </row>
    <row r="29" spans="2:3" ht="14.25" customHeight="1">
      <c r="B29" s="2">
        <v>9</v>
      </c>
      <c r="C29" t="s">
        <v>82</v>
      </c>
    </row>
    <row r="30" spans="2:3" ht="14.25" customHeight="1">
      <c r="B30" s="2">
        <v>10</v>
      </c>
      <c r="C30" t="s">
        <v>83</v>
      </c>
    </row>
    <row r="31" spans="2:3" ht="14.25" customHeight="1">
      <c r="B31" s="2">
        <v>11</v>
      </c>
      <c r="C31" t="s">
        <v>84</v>
      </c>
    </row>
    <row r="32" spans="2:3" ht="14.25" customHeight="1">
      <c r="B32" s="2">
        <v>12</v>
      </c>
      <c r="C32" t="s">
        <v>85</v>
      </c>
    </row>
    <row r="33" spans="2:3" ht="14.25" customHeight="1">
      <c r="B33" s="2">
        <v>13</v>
      </c>
      <c r="C33" t="s">
        <v>86</v>
      </c>
    </row>
    <row r="34" spans="2:3" ht="14.25" customHeight="1">
      <c r="B34" s="2">
        <v>14</v>
      </c>
      <c r="C34" t="s">
        <v>87</v>
      </c>
    </row>
    <row r="35" spans="2:3" ht="14.25" customHeight="1">
      <c r="B35" s="2">
        <v>15</v>
      </c>
      <c r="C35" t="s">
        <v>88</v>
      </c>
    </row>
    <row r="36" spans="2:3" ht="14.25" customHeight="1">
      <c r="B36" s="2">
        <v>16</v>
      </c>
      <c r="C36" t="s">
        <v>89</v>
      </c>
    </row>
    <row r="37" spans="2:3" ht="14.25" customHeight="1">
      <c r="B37" s="2">
        <v>17</v>
      </c>
      <c r="C37" t="s">
        <v>90</v>
      </c>
    </row>
    <row r="38" spans="2:3" ht="14.25" customHeight="1">
      <c r="B38" s="2">
        <v>18</v>
      </c>
      <c r="C38" t="s">
        <v>91</v>
      </c>
    </row>
    <row r="39" spans="2:3" ht="14.25" customHeight="1">
      <c r="B39" s="2">
        <v>19</v>
      </c>
      <c r="C39" t="s">
        <v>92</v>
      </c>
    </row>
    <row r="40" spans="2:3" ht="14.25" customHeight="1">
      <c r="B40" s="2">
        <v>20</v>
      </c>
      <c r="C40" t="s">
        <v>93</v>
      </c>
    </row>
    <row r="41" ht="14.25" customHeight="1">
      <c r="C41"/>
    </row>
    <row r="42" spans="2:3" ht="14.25" customHeight="1">
      <c r="B42" s="19" t="s">
        <v>7</v>
      </c>
      <c r="C42" t="s">
        <v>94</v>
      </c>
    </row>
    <row r="43" spans="2:3" ht="14.25" customHeight="1">
      <c r="B43" s="19" t="s">
        <v>8</v>
      </c>
      <c r="C43" t="s">
        <v>95</v>
      </c>
    </row>
    <row r="44" spans="2:3" ht="14.25" customHeight="1">
      <c r="B44" s="19" t="s">
        <v>9</v>
      </c>
      <c r="C44" t="s">
        <v>96</v>
      </c>
    </row>
    <row r="45" spans="2:3" ht="14.25" customHeight="1">
      <c r="B45" s="20" t="s">
        <v>10</v>
      </c>
      <c r="C45" t="s">
        <v>97</v>
      </c>
    </row>
    <row r="46" spans="2:3" ht="14.25" customHeight="1">
      <c r="B46" s="19" t="s">
        <v>11</v>
      </c>
      <c r="C46" t="s">
        <v>98</v>
      </c>
    </row>
    <row r="47" spans="2:3" ht="14.25" customHeight="1">
      <c r="B47" s="19" t="s">
        <v>12</v>
      </c>
      <c r="C47" t="s">
        <v>99</v>
      </c>
    </row>
    <row r="48" ht="14.25" customHeight="1"/>
    <row r="49" ht="14.25" customHeight="1">
      <c r="B49" s="53" t="s">
        <v>100</v>
      </c>
    </row>
    <row r="50" spans="2:3" ht="14.25" customHeight="1">
      <c r="B50" s="2" t="s">
        <v>13</v>
      </c>
      <c r="C50" t="s">
        <v>101</v>
      </c>
    </row>
    <row r="51" spans="2:3" ht="14.25" customHeight="1">
      <c r="B51" s="2" t="s">
        <v>14</v>
      </c>
      <c r="C51" t="s">
        <v>102</v>
      </c>
    </row>
    <row r="52" spans="2:3" ht="14.25" customHeight="1">
      <c r="B52" s="2" t="s">
        <v>15</v>
      </c>
      <c r="C52" t="s">
        <v>103</v>
      </c>
    </row>
    <row r="53" spans="2:3" ht="14.25" customHeight="1">
      <c r="B53" s="2" t="s">
        <v>16</v>
      </c>
      <c r="C53" t="s">
        <v>104</v>
      </c>
    </row>
    <row r="54" spans="2:3" ht="14.25" customHeight="1">
      <c r="B54" s="2" t="s">
        <v>17</v>
      </c>
      <c r="C54" t="s">
        <v>105</v>
      </c>
    </row>
    <row r="55" spans="2:3" ht="14.25" customHeight="1">
      <c r="B55" s="2" t="s">
        <v>18</v>
      </c>
      <c r="C55" t="s">
        <v>106</v>
      </c>
    </row>
    <row r="56" spans="2:3" ht="14.25" customHeight="1">
      <c r="B56" s="2" t="s">
        <v>19</v>
      </c>
      <c r="C56" t="s">
        <v>107</v>
      </c>
    </row>
    <row r="57" spans="2:3" ht="14.25" customHeight="1">
      <c r="B57" s="2" t="s">
        <v>20</v>
      </c>
      <c r="C57" t="s">
        <v>108</v>
      </c>
    </row>
    <row r="58" spans="2:3" ht="14.25" customHeight="1">
      <c r="B58" s="2" t="s">
        <v>21</v>
      </c>
      <c r="C58" t="s">
        <v>109</v>
      </c>
    </row>
    <row r="59" spans="2:3" ht="14.25" customHeight="1">
      <c r="B59" s="2" t="s">
        <v>22</v>
      </c>
      <c r="C59" t="s">
        <v>110</v>
      </c>
    </row>
    <row r="60" spans="2:3" ht="14.25" customHeight="1">
      <c r="B60" s="2" t="s">
        <v>23</v>
      </c>
      <c r="C60" t="s">
        <v>111</v>
      </c>
    </row>
    <row r="61" spans="2:3" ht="14.25" customHeight="1">
      <c r="B61" s="2" t="s">
        <v>24</v>
      </c>
      <c r="C61" t="s">
        <v>112</v>
      </c>
    </row>
    <row r="62" spans="2:3" ht="14.25" customHeight="1">
      <c r="B62" s="2" t="s">
        <v>25</v>
      </c>
      <c r="C62" t="s">
        <v>113</v>
      </c>
    </row>
    <row r="63" spans="2:3" ht="14.25" customHeight="1">
      <c r="B63" s="2" t="s">
        <v>26</v>
      </c>
      <c r="C63" t="s">
        <v>114</v>
      </c>
    </row>
    <row r="64" ht="14.25" customHeight="1">
      <c r="C64"/>
    </row>
    <row r="65" spans="2:3" ht="14.25" customHeight="1">
      <c r="B65" s="20" t="s">
        <v>27</v>
      </c>
      <c r="C65" t="s">
        <v>115</v>
      </c>
    </row>
    <row r="66" ht="14.25" customHeight="1"/>
    <row r="67" ht="14.25" customHeight="1">
      <c r="B67" s="53" t="s">
        <v>116</v>
      </c>
    </row>
    <row r="68" spans="2:3" ht="14.25" customHeight="1">
      <c r="B68" s="2" t="s">
        <v>28</v>
      </c>
      <c r="C68" t="s">
        <v>117</v>
      </c>
    </row>
    <row r="69" spans="2:3" ht="14.25" customHeight="1">
      <c r="B69" s="2" t="s">
        <v>29</v>
      </c>
      <c r="C69" t="s">
        <v>118</v>
      </c>
    </row>
    <row r="70" ht="14.25" customHeight="1">
      <c r="C70"/>
    </row>
    <row r="71" spans="2:3" ht="14.25" customHeight="1">
      <c r="B71" s="20" t="s">
        <v>30</v>
      </c>
      <c r="C71" t="s">
        <v>119</v>
      </c>
    </row>
    <row r="73" spans="1:254" ht="14.25" customHeight="1">
      <c r="A73"/>
      <c r="B73" s="53" t="s">
        <v>120</v>
      </c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1:254" ht="14.25" customHeight="1">
      <c r="A74"/>
      <c r="B74" s="2" t="s">
        <v>121</v>
      </c>
      <c r="C74" t="s">
        <v>122</v>
      </c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pans="1:254" ht="14.25" customHeight="1">
      <c r="A75"/>
      <c r="B75" s="19" t="s">
        <v>48</v>
      </c>
      <c r="C75" t="s">
        <v>123</v>
      </c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pans="1:254" ht="14.25" customHeight="1">
      <c r="A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pans="1:254" ht="14.25" customHeight="1">
      <c r="A77"/>
      <c r="B77" s="20" t="s">
        <v>49</v>
      </c>
      <c r="C77" t="s">
        <v>124</v>
      </c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9" ht="14.25" customHeight="1"/>
    <row r="80" ht="14.25" customHeight="1">
      <c r="B80" s="53" t="s">
        <v>125</v>
      </c>
    </row>
    <row r="81" spans="2:3" ht="14.25" customHeight="1">
      <c r="B81" s="2" t="s">
        <v>50</v>
      </c>
      <c r="C81" t="s">
        <v>126</v>
      </c>
    </row>
    <row r="82" spans="2:3" ht="14.25" customHeight="1">
      <c r="B82" s="2" t="s">
        <v>51</v>
      </c>
      <c r="C82" t="s">
        <v>127</v>
      </c>
    </row>
    <row r="83" spans="2:3" ht="14.25" customHeight="1">
      <c r="B83" s="2" t="s">
        <v>52</v>
      </c>
      <c r="C83" t="s">
        <v>128</v>
      </c>
    </row>
    <row r="84" spans="2:3" ht="14.25" customHeight="1">
      <c r="B84" s="2" t="s">
        <v>53</v>
      </c>
      <c r="C84" t="s">
        <v>129</v>
      </c>
    </row>
    <row r="85" spans="2:3" ht="14.25" customHeight="1">
      <c r="B85" s="2" t="s">
        <v>54</v>
      </c>
      <c r="C85" t="s">
        <v>130</v>
      </c>
    </row>
    <row r="86" ht="14.25" customHeight="1">
      <c r="C86"/>
    </row>
    <row r="87" spans="2:3" ht="14.25" customHeight="1">
      <c r="B87" s="20" t="s">
        <v>55</v>
      </c>
      <c r="C87" s="1" t="s">
        <v>131</v>
      </c>
    </row>
    <row r="88" ht="14.25" customHeight="1"/>
    <row r="89" spans="2:3" ht="14.25" customHeight="1">
      <c r="B89" s="20" t="s">
        <v>56</v>
      </c>
      <c r="C89" s="1" t="s">
        <v>132</v>
      </c>
    </row>
    <row r="90" spans="2:3" ht="14.25" customHeight="1">
      <c r="B90" s="20" t="s">
        <v>133</v>
      </c>
      <c r="C90" s="1" t="s">
        <v>134</v>
      </c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9.140625" defaultRowHeight="12.75" customHeight="1"/>
  <cols>
    <col min="1" max="16384" width="10.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9.140625" defaultRowHeight="12.75" customHeight="1"/>
  <cols>
    <col min="1" max="16384" width="10.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23525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2019-06-04T05:23:05Z</dcterms:modified>
  <cp:category/>
  <cp:version/>
  <cp:contentType/>
  <cp:contentStatus/>
  <cp:revision>1013</cp:revision>
</cp:coreProperties>
</file>